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środki trwałe" sheetId="5" r:id="rId5"/>
    <sheet name="szkody" sheetId="6" r:id="rId6"/>
    <sheet name="lokalizacje" sheetId="7" r:id="rId7"/>
  </sheets>
  <definedNames>
    <definedName name="Excel_BuiltIn__FilterDatabase" localSheetId="2">'elektronika '!$A$4:$IT$4</definedName>
    <definedName name="Excel_BuiltIn_Print_Area" localSheetId="3">'auta'!#REF!</definedName>
    <definedName name="_xlnm.Print_Area" localSheetId="1">'budynki'!$A$1:$AB$56</definedName>
    <definedName name="_xlnm.Print_Area" localSheetId="2">'elektronika '!$A$1:$D$193</definedName>
    <definedName name="_xlnm.Print_Area" localSheetId="5">'szkody'!$A$1:$G$27</definedName>
  </definedNames>
  <calcPr fullCalcOnLoad="1"/>
</workbook>
</file>

<file path=xl/sharedStrings.xml><?xml version="1.0" encoding="utf-8"?>
<sst xmlns="http://schemas.openxmlformats.org/spreadsheetml/2006/main" count="1035" uniqueCount="541">
  <si>
    <t>Tabela nr 1 - Informacje ogólne do oceny ryzyka w Mieście Radziejów</t>
  </si>
  <si>
    <t>Gmina Miasto Radziejów</t>
  </si>
  <si>
    <t>REGON</t>
  </si>
  <si>
    <t>NIP</t>
  </si>
  <si>
    <t>889-14-90-316</t>
  </si>
  <si>
    <t>L.p.</t>
  </si>
  <si>
    <t>Nazwa jednostki</t>
  </si>
  <si>
    <t>PKD</t>
  </si>
  <si>
    <t>Rodzaj prowadzonej działalności (opisowo)</t>
  </si>
  <si>
    <t>Liczba pracowników</t>
  </si>
  <si>
    <t>Liczba uczniów/ wychowanków/ pensjonariuszy</t>
  </si>
  <si>
    <t xml:space="preserve">Elementy mające wpływ na ocenę ryzyka </t>
  </si>
  <si>
    <t xml:space="preserve">Czy w konstrukcji budynków występuje płyta warstwowa? </t>
  </si>
  <si>
    <t>Odległość lokalizacji od najbliższego zbiornika wodnego</t>
  </si>
  <si>
    <t xml:space="preserve">Czy od 1997 r. wystąpiło w jednostce ryzyko powodzi? </t>
  </si>
  <si>
    <t>Wysokość rocznego budżetu</t>
  </si>
  <si>
    <t>Planowane imprezy w ciągu roku (nie biletowane i nie podlegające ubezpieczeniu obowiązkowemu OC)</t>
  </si>
  <si>
    <t>Urząd Miasta Radziejów, ul. Kościuszki 20/22, 88-200 Radziejów</t>
  </si>
  <si>
    <t>889-11-79-707</t>
  </si>
  <si>
    <t>000527440</t>
  </si>
  <si>
    <t>7511Z</t>
  </si>
  <si>
    <t xml:space="preserve">administracja publiczna - samorządowa </t>
  </si>
  <si>
    <t>oczyszczalnia ścieków - Broniewek, 2 place zabaw, kąpielisko</t>
  </si>
  <si>
    <t>nie</t>
  </si>
  <si>
    <t>Miasto Radziejów położone jest z dala od zbiorników wodnych. Do najblizszego jeziora Gopło jest 15 km.</t>
  </si>
  <si>
    <t>planowanych 5 imprez</t>
  </si>
  <si>
    <t>Miejska i Powiatowa Biblioteka Publiczna im. Franciszka Becińskiego w Radziejowie, ul. Objezdna 33, 88-200 Radziejów</t>
  </si>
  <si>
    <t>889-13-57-250</t>
  </si>
  <si>
    <t>910933167</t>
  </si>
  <si>
    <t>9101A</t>
  </si>
  <si>
    <t>upowszechnianie wiedzy i kultury</t>
  </si>
  <si>
    <t>ilość imprez 20, ilość uczestników 800</t>
  </si>
  <si>
    <t>Radziejowski Dom Kultury w Radziejowie, ul. Objezdna 40, 88-200 Radziejów</t>
  </si>
  <si>
    <t>889-00-03-314</t>
  </si>
  <si>
    <t>000284693</t>
  </si>
  <si>
    <t>9004Z</t>
  </si>
  <si>
    <t>upowszechnianie kultury</t>
  </si>
  <si>
    <t>ilość imprez 25, ilość uczestników 1600</t>
  </si>
  <si>
    <t>Miejski Ośrodek Pomocy Społecznej w Radziejowie, ul. Rynek 1, 88-200 Radziejów</t>
  </si>
  <si>
    <t>889-13-36-839</t>
  </si>
  <si>
    <t>341540005</t>
  </si>
  <si>
    <t>8899Z</t>
  </si>
  <si>
    <t>pomoc społeczna</t>
  </si>
  <si>
    <t>Sekcja Pomocy Rodzinie</t>
  </si>
  <si>
    <t>nie dotyczy</t>
  </si>
  <si>
    <t>Miejski Zespół Szkół w Radziejowie, ul. Szkolna 28, 88-200 Radziejów</t>
  </si>
  <si>
    <t>341052056</t>
  </si>
  <si>
    <t>8560Z</t>
  </si>
  <si>
    <t>nauczanie dzieci i młodzieży</t>
  </si>
  <si>
    <t>Plac zabaw, szatnia, stołówka</t>
  </si>
  <si>
    <t>Nie</t>
  </si>
  <si>
    <t>Miejska Ochotnicza Straż Pożarna w Radziejowie, ul. Kościuszki 2, 88-200 Radziejów</t>
  </si>
  <si>
    <t>889-13-23-096</t>
  </si>
  <si>
    <t>8425Z</t>
  </si>
  <si>
    <t>stowarzyszenie</t>
  </si>
  <si>
    <t>Tabela nr 2 - Wykaz budynków i budowli w Mieście Radziejów</t>
  </si>
  <si>
    <t>lp.</t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</si>
  <si>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</si>
  <si>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</si>
  <si>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</si>
  <si>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 (TAK\NIE)</t>
  </si>
  <si>
    <t>czy jest to budynkek zabytkowy, podlegający nadzorowi konserwatora zabytków?</t>
  </si>
  <si>
    <t>rok budowy</t>
  </si>
  <si>
    <t>suma ubezpieczenia (wartość)</t>
  </si>
  <si>
    <t>rodzaj wartości (księgowa brutto - KB / odtworzeniowa - O)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</si>
  <si>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</si>
  <si>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</si>
  <si>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</si>
  <si>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>odległość od najbliższej rzeki lub innego zbiornika wodnego( proszę podac od czego)</t>
  </si>
  <si>
    <t>Informacja o przeprowadzonych remontach i modernizacjach budynków starszych niż 50 lat ( data remontu, czewgo dotyczył remont, wielkość poniesionych nakładów)</t>
  </si>
  <si>
    <t xml:space="preserve">opis stanu technicznego budynku wg poniższych elementów budynku 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</si>
  <si>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</si>
  <si>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</si>
  <si>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</si>
  <si>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</si>
  <si>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</si>
  <si>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</si>
  <si>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</si>
  <si>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</si>
  <si>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</si>
  <si>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</si>
  <si>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</si>
  <si>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</si>
  <si>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</si>
  <si>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</si>
  <si>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</si>
  <si>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Urząd Miasta w Radziejowie</t>
  </si>
  <si>
    <t>Budynek administracyjny w zarządzany przez Urząd Miasta Radziejów stanowiący własność: Starostwa Powiatowego, Miasta i Gminy Radziejów, Skarbu Państwa</t>
  </si>
  <si>
    <t>biurowy użyteczności publicznej</t>
  </si>
  <si>
    <t>KB</t>
  </si>
  <si>
    <t>gaśnice, hydranty zgodnie z przepisami, 2 drzwi + 1 awaryjne, kraty na parterze, obiekt dozorowany przez całą dobę, czujnik alarmu</t>
  </si>
  <si>
    <t>Kościuszki 20/22, 88-200 Radziejów</t>
  </si>
  <si>
    <t>Żelbetonowe</t>
  </si>
  <si>
    <t>Stropodach żelbetonowy kryty papą</t>
  </si>
  <si>
    <t>dostateczny</t>
  </si>
  <si>
    <t>Tak</t>
  </si>
  <si>
    <t>Pawilon sportowy (na dachu zostały zainstalowane kolektory słoneczne (solary) o wartości 19 680,00 zł brutto, ich wartość została wliczona w wartość budynku)</t>
  </si>
  <si>
    <t>użyteczności publicznej</t>
  </si>
  <si>
    <t xml:space="preserve">gaśnice, hydranty zgodnie z przepisami, </t>
  </si>
  <si>
    <t>Sportowa 1, 88-200 Radziejów</t>
  </si>
  <si>
    <t>Gazobeton, cegła</t>
  </si>
  <si>
    <t>b.dobry</t>
  </si>
  <si>
    <t>Budynek remizy</t>
  </si>
  <si>
    <t>ul. Kościuszki, 88-200 Radziejów</t>
  </si>
  <si>
    <t>Budynek mieszkalny</t>
  </si>
  <si>
    <t>mieszkalny</t>
  </si>
  <si>
    <t>O</t>
  </si>
  <si>
    <t>Zachodnia 2</t>
  </si>
  <si>
    <t>Cegła pełna</t>
  </si>
  <si>
    <t>Drewniany</t>
  </si>
  <si>
    <t>Drewniany dwuspadowy kryty papą</t>
  </si>
  <si>
    <t>Zachodnia 11</t>
  </si>
  <si>
    <t>Krótka 1</t>
  </si>
  <si>
    <t>Cegła</t>
  </si>
  <si>
    <t>53,7/44,2</t>
  </si>
  <si>
    <t>przed II wojną światową</t>
  </si>
  <si>
    <t>Przesmyk 2</t>
  </si>
  <si>
    <t>Budynek gospodarczy</t>
  </si>
  <si>
    <t>gospodarczy</t>
  </si>
  <si>
    <t>Rynek 28a</t>
  </si>
  <si>
    <t>Brzeska 49</t>
  </si>
  <si>
    <t>blachodchówka</t>
  </si>
  <si>
    <t>Zachodnia 1</t>
  </si>
  <si>
    <t>Cegła surówka</t>
  </si>
  <si>
    <t>Rzemieślnicza 1</t>
  </si>
  <si>
    <t>Drewniany dwuspadowy kryty dachówką</t>
  </si>
  <si>
    <t>Budynek usługowy</t>
  </si>
  <si>
    <t>usługowy</t>
  </si>
  <si>
    <t>Rynek 1</t>
  </si>
  <si>
    <t>Cegła palona</t>
  </si>
  <si>
    <t>Rynek 26</t>
  </si>
  <si>
    <t>187,2/99,33</t>
  </si>
  <si>
    <t>Parterowy</t>
  </si>
  <si>
    <t>Rynek 28</t>
  </si>
  <si>
    <t>Rynek 14</t>
  </si>
  <si>
    <t>Drewniany dwuspadowy kryty gontem papowym</t>
  </si>
  <si>
    <t>Wąska 1 i Wąska 3</t>
  </si>
  <si>
    <t>Objezdna 18</t>
  </si>
  <si>
    <t>Kościuszki 10</t>
  </si>
  <si>
    <t>Wypalona glina</t>
  </si>
  <si>
    <t>Szewska 12</t>
  </si>
  <si>
    <t>Płaski stropodach</t>
  </si>
  <si>
    <t>Toruńska 14</t>
  </si>
  <si>
    <t>Toruńska 9</t>
  </si>
  <si>
    <t>Glina, cegła, cegła palona</t>
  </si>
  <si>
    <t>63,11/35,16</t>
  </si>
  <si>
    <t>Blok mieszkalny-socjalny</t>
  </si>
  <si>
    <t>Wyzwolenia 55</t>
  </si>
  <si>
    <t>Drewniane</t>
  </si>
  <si>
    <t>Drewniany dwuspadowy kryty papą, instalacja dymna</t>
  </si>
  <si>
    <t>Kruszwicka 7</t>
  </si>
  <si>
    <t>Wielospadowy, pokryty papą</t>
  </si>
  <si>
    <t>Kujawska 2</t>
  </si>
  <si>
    <t>Wielospadowy, blachodachówka</t>
  </si>
  <si>
    <t>Plac zabaw</t>
  </si>
  <si>
    <t>plac zabaw</t>
  </si>
  <si>
    <t>Wyzwolenia</t>
  </si>
  <si>
    <t>Szpitalna</t>
  </si>
  <si>
    <t>1-go Maja</t>
  </si>
  <si>
    <t>osiedle przy ul. Chopina</t>
  </si>
  <si>
    <t>Kompleks Boisk Wielofunkcyjnych „ORLIK”</t>
  </si>
  <si>
    <t>20-stycznia</t>
  </si>
  <si>
    <t>Stadion (trybuny)</t>
  </si>
  <si>
    <t>stadion</t>
  </si>
  <si>
    <t>Sportowa 1,  88-200 Radziejów</t>
  </si>
  <si>
    <t>Siłownia zewnętrzna</t>
  </si>
  <si>
    <t>Sportowa</t>
  </si>
  <si>
    <t>Chopina</t>
  </si>
  <si>
    <t>Tor przeszkód</t>
  </si>
  <si>
    <t>Las komunalny</t>
  </si>
  <si>
    <t>ul. Rolnicza</t>
  </si>
  <si>
    <t>Fontanna pływająca</t>
  </si>
  <si>
    <t>Staw Chopina</t>
  </si>
  <si>
    <t>Punkt Selektywnej Zbiórki Odpadów Komunalnych</t>
  </si>
  <si>
    <t>Radziejów ul.Rolnicza</t>
  </si>
  <si>
    <t>Razem</t>
  </si>
  <si>
    <t>2. Miejska i Powiatowa Biblioteka Publiczna w Radziejowie</t>
  </si>
  <si>
    <t>Budynek Biblioteki</t>
  </si>
  <si>
    <t>prowadzenie działalności</t>
  </si>
  <si>
    <t>tak</t>
  </si>
  <si>
    <t>gaśnice p. poż. system alarmowy,monitoring</t>
  </si>
  <si>
    <t>Radziejów, ul. Objezdna 33</t>
  </si>
  <si>
    <t>płyty stropowe</t>
  </si>
  <si>
    <t>pokryty papą</t>
  </si>
  <si>
    <t>budowa kotlowni gazowej centralnego ogrzewania, wymiana okien, modernizacja i przebudowa budynku biblioteki 2017</t>
  </si>
  <si>
    <t>dobry</t>
  </si>
  <si>
    <t>3. Radziejowski Dom Kultury w Radziejowie</t>
  </si>
  <si>
    <t>Budynek Domu Kultury</t>
  </si>
  <si>
    <t>gaśnice p. poż., hydrant, krata metalowa, szafa pancerna, kamerki monitorujące</t>
  </si>
  <si>
    <t>Radziejów, ul. Objezdna 40</t>
  </si>
  <si>
    <t>cegła, superma</t>
  </si>
  <si>
    <t>I beton, II drewno</t>
  </si>
  <si>
    <t>Drewniany, blachodachówka</t>
  </si>
  <si>
    <t>2006- przbeudowa, termodemodernizacja i remont toalet 37000 2017-modernizacja inst. Cetralnego ogrzewania 85 181,56</t>
  </si>
  <si>
    <t>nie występuje</t>
  </si>
  <si>
    <t>4. Miejski Zespół Szkół w Radziejowie</t>
  </si>
  <si>
    <t>Szkoła Podstawowa i Gimnazjum</t>
  </si>
  <si>
    <t>18 gaśnic proszkowych, 1 gaśnica śniegowa, 7 hydrantów, alarm dźwiękowy powiadomienie policji, instalacja odgromowa,monitoring wizyjny</t>
  </si>
  <si>
    <t>ul. Szkolna 28,88-200 Radziejów</t>
  </si>
  <si>
    <t>Płyty żelbetonowe</t>
  </si>
  <si>
    <t xml:space="preserve">płyta stropowa betonowa </t>
  </si>
  <si>
    <t>stropodach pokryty papą termozgrzewalną</t>
  </si>
  <si>
    <t>Budynek B</t>
  </si>
  <si>
    <t>nauczanie dzieci przedszkolnych,księgowość, archiwum</t>
  </si>
  <si>
    <t>3 gaśnice proszkowe, 2 zamki, 2 drzwi przeciwpożarowe,alarm dźwiękowy, powiadomienie policji, monitoring wizyjny , 5 hydrantów 25HP+GP</t>
  </si>
  <si>
    <t>ul. Szkolna 26, 88-200 Radziejów</t>
  </si>
  <si>
    <t>Publiczne Przedszkole Nr 1</t>
  </si>
  <si>
    <t>nauczanie dzieci od 3-5 lat</t>
  </si>
  <si>
    <t xml:space="preserve"> gaśnice proszkowe, okratowane okna w gabinecie dyrektora, w pokoju intendenta, w pokoju socjalnym, w magazynie spożywczym. Okratowane drzwi intendenta, 2 drzwi, 4 zamki, domofon, hydrant główny, instalacja odgromowa, dozór w sezonie grzewczym całodobowy, po sezonie część doby.</t>
  </si>
  <si>
    <t xml:space="preserve">ul. Polna 1, 88-200 Radziejów </t>
  </si>
  <si>
    <t>cegła</t>
  </si>
  <si>
    <t>akerman</t>
  </si>
  <si>
    <t>styropapa</t>
  </si>
  <si>
    <t>bardzo dobry</t>
  </si>
  <si>
    <t>Hala sportowa</t>
  </si>
  <si>
    <t>3 gaśnice proszkowe, 2 hydranty, monitoring wizyjny, instalacja odgromowa</t>
  </si>
  <si>
    <t>Szkolna 26</t>
  </si>
  <si>
    <t>płyta warstwowa</t>
  </si>
  <si>
    <t>SUMA OGÓŁEM:</t>
  </si>
  <si>
    <t>Tabela nr 3 - Wykaz sprzętu elektronicznego w Mieście Radziejów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</si>
  <si>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</si>
  <si>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Lp.</t>
  </si>
  <si>
    <t xml:space="preserve">Nazwa  </t>
  </si>
  <si>
    <t>Rok produkcji</t>
  </si>
  <si>
    <t>Wartość księgowa brutto</t>
  </si>
  <si>
    <t>Komputer HP Z230 z monitorem HP E231</t>
  </si>
  <si>
    <t>UPS APC ES700VA (p108)</t>
  </si>
  <si>
    <t>Komputer Firecom G2030 (p125)</t>
  </si>
  <si>
    <t>Komputer Actina Prime G2030 (p113)</t>
  </si>
  <si>
    <t>Komputer Actina Prime i3-3220 (p114)</t>
  </si>
  <si>
    <t>Drukarka OKI ML3320 eco</t>
  </si>
  <si>
    <t>Kerio Control BOX 1120</t>
  </si>
  <si>
    <t>Komputer i3-4330 (114)</t>
  </si>
  <si>
    <t>Komputer MPC i3-4130 (109)</t>
  </si>
  <si>
    <t>Dysk przenośny HDD WD Elements (114)</t>
  </si>
  <si>
    <t>UPS APC CS-350 (109)</t>
  </si>
  <si>
    <t>UPS APC BK325I (109)</t>
  </si>
  <si>
    <t>Skaner plustek OpticSlim 2680H</t>
  </si>
  <si>
    <t>UPS APC ES700A</t>
  </si>
  <si>
    <t>Stacja Pentium G645 (kasa)</t>
  </si>
  <si>
    <t>Zestaw Core i3 RAID (103)</t>
  </si>
  <si>
    <t>Monitor LG 20MP47A-P</t>
  </si>
  <si>
    <t>UPS APC BACK_UPS 1400VA</t>
  </si>
  <si>
    <t>Drukarka Brother DCP-J100</t>
  </si>
  <si>
    <t>Stacja komp. Dell V3900</t>
  </si>
  <si>
    <t>Stacja komputerowa MPC i3-4170</t>
  </si>
  <si>
    <t>Switch TP-Link 52p</t>
  </si>
  <si>
    <t>Drukarka Kyocera M2535dn</t>
  </si>
  <si>
    <t>Komputer Komputronik Pro SK-300 i3-6300</t>
  </si>
  <si>
    <t xml:space="preserve">Monitor LG 23Mp48HQ-P  </t>
  </si>
  <si>
    <t>Drukarka Kyocera FS-1061DN</t>
  </si>
  <si>
    <t>Dysk sieciowy Zyxel NAS520</t>
  </si>
  <si>
    <t>Komputer Komputronik Pro DR 4-way i3-4170</t>
  </si>
  <si>
    <t>Komputer X- KOM Picasso OP-500</t>
  </si>
  <si>
    <t>Monitor LED iiyama E2083HSD</t>
  </si>
  <si>
    <t>Faks Panasonic KX-FP218PD-S</t>
  </si>
  <si>
    <t>Ideal Server R1499</t>
  </si>
  <si>
    <t>Wieża Blaupunkt MS12BT</t>
  </si>
  <si>
    <t>Komputer Komputronik Pro SK-300 i3-6100</t>
  </si>
  <si>
    <t>Drukarka Brother MFC L2700DN</t>
  </si>
  <si>
    <t>Skaner Plustec Opticslim 2680H</t>
  </si>
  <si>
    <t>Kyocera M2535DN</t>
  </si>
  <si>
    <t>Zestaw komputerowy LCD: SAMSUNG SYNC MASTER19" S19B420BW PC:HP PRO3500MT</t>
  </si>
  <si>
    <t>Zestaw komputerowy LCD:SAMSUNG SYNC MASTER 19" S19B420BW, PC:HP PRO3500MT</t>
  </si>
  <si>
    <t>Urządzenie wielofunkcyjne HP OFFICEJET PRO 8600 WIFI MFP</t>
  </si>
  <si>
    <t>Urządzenie wielofunkcyjne A3 BROTHER MFC-J6510DW A3</t>
  </si>
  <si>
    <t>Zestaw komputerowy FUJITSU ESPRIMO P 400</t>
  </si>
  <si>
    <t>komputer MPC I 5446/H97</t>
  </si>
  <si>
    <t>KOMPUTER KOMPUTRONIK+MO</t>
  </si>
  <si>
    <t>ZESTAW KOMPUTEROWY DESKTOP DELL VOSTRO</t>
  </si>
  <si>
    <t>URZĄDZENIE WIELOFUNKCYJNE BROTHER DCP-L256DW</t>
  </si>
  <si>
    <t>BRAK</t>
  </si>
  <si>
    <t>4. Miejski Ośrodek Pomocy Społecznej w Radziejowie</t>
  </si>
  <si>
    <t>Monitor ACER S190WL19" LED DVI 1440x900</t>
  </si>
  <si>
    <t>Router Dray Tek Vigor 2710 (ADSL2/2+, VPN)</t>
  </si>
  <si>
    <t>APC Back UPS CS 325VA</t>
  </si>
  <si>
    <t>ProSerwer SE 206 V8-komputronik RAM 4GB</t>
  </si>
  <si>
    <t>Komputer KOMPUTRONIK Pro DX-250[N010]</t>
  </si>
  <si>
    <t>Router LINKSYS 8-portowy</t>
  </si>
  <si>
    <t>Komputer KOMPUTRONIK Pro DX-250[N002]</t>
  </si>
  <si>
    <t>Drukarka CANON i- Sensys LBP6200d</t>
  </si>
  <si>
    <t>Drukarka CANON i- Sensys LBP6230dw</t>
  </si>
  <si>
    <t>Centrala telefoniczna GIGASET DX800A</t>
  </si>
  <si>
    <t>UPS Fideltronik-Inigo Lupus</t>
  </si>
  <si>
    <t>Router HUAWEI E5377s-32</t>
  </si>
  <si>
    <t>Komputer KOMPUTRONIK Pro DH-600 SFF + Win 7 PRO</t>
  </si>
  <si>
    <t xml:space="preserve">Komputer PRO DH-600 SFF </t>
  </si>
  <si>
    <t>Komputer NTT Business WA800W nr inwentarzowy 4U-0  0144  (w tym;mysz i klawiatura, System operacyjny Microsoft Windows 8.1 Professional PL 64)</t>
  </si>
  <si>
    <t>Samsung SL-M2875ND. Drukarko-kopiarka (Urządzenie wielofunkcyjne)</t>
  </si>
  <si>
    <t>UPS  GT Power Box LCD 650VA zasilacz awaryjny</t>
  </si>
  <si>
    <t>RICOCH SP 3610SF-urządzenie wielofunkcyjne</t>
  </si>
  <si>
    <t>Monitor LG LCD 21,5"</t>
  </si>
  <si>
    <t>UPS Ever Duo II 500</t>
  </si>
  <si>
    <t>UPS APC Back BR550GI</t>
  </si>
  <si>
    <t>Switche TP-LINK TL-SL2218</t>
  </si>
  <si>
    <t>Dwudyskowy serwer Zyxel</t>
  </si>
  <si>
    <t>Skaner Plustek OpticBook 4800,płaski ,czarny</t>
  </si>
  <si>
    <t>System napadowy Gorke IDO 04</t>
  </si>
  <si>
    <t>Urządzenie wielofunkcyjne HP</t>
  </si>
  <si>
    <t>RAZEM</t>
  </si>
  <si>
    <t>5. Miejski Zespół Szkół w Radziejowie</t>
  </si>
  <si>
    <t xml:space="preserve">Jednostka centralna </t>
  </si>
  <si>
    <t>Niszczarka Wallner</t>
  </si>
  <si>
    <t>Telefax Panasonic</t>
  </si>
  <si>
    <t>Projektor BenQ MX518DLPXGA</t>
  </si>
  <si>
    <t>Zestaw komputerowy Fujitsu-Siemens Esprimo E5720 – 3 szt.</t>
  </si>
  <si>
    <t>Kserokopiarka Toschiba e-studio-212</t>
  </si>
  <si>
    <t>Projektor Nec V230X</t>
  </si>
  <si>
    <t>14 zestawów komputer. ZAM476499V</t>
  </si>
  <si>
    <t>Kserokopiarka Toschiba e-studio 203SD</t>
  </si>
  <si>
    <t>Kopiarka Ricoh MP 2250</t>
  </si>
  <si>
    <t>Komputer Lenowo+drukarka</t>
  </si>
  <si>
    <t>Kopiarka Konica Minolta</t>
  </si>
  <si>
    <t>Projektor Optoma</t>
  </si>
  <si>
    <t>Projektor Optoma+aparat+ekran</t>
  </si>
  <si>
    <t>Kserokopiarka Konica Minolta Bizhub 223</t>
  </si>
  <si>
    <t>Monitor interaktywny IQ Touch J4K 65” 2szt.</t>
  </si>
  <si>
    <t>Kopiarka Konica Minolta Bizhub C280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</si>
  <si>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</si>
  <si>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Laptop Dell 5558 i3-5005U</t>
  </si>
  <si>
    <t>Laptop Dell 5558-4617</t>
  </si>
  <si>
    <t>Laptop Dell 3543</t>
  </si>
  <si>
    <t>Laptop HP 250</t>
  </si>
  <si>
    <t>Projektor CP-DX250 HITACHI</t>
  </si>
  <si>
    <t>Laptop DELL INSPIRON</t>
  </si>
  <si>
    <t>NOTEBOOK/LAPTOP 15,6''</t>
  </si>
  <si>
    <t>Tablet OV-SOLUTION</t>
  </si>
  <si>
    <t>TABLET LENOWO</t>
  </si>
  <si>
    <t>aparat cyfrowy CANON POWER SHORT</t>
  </si>
  <si>
    <t>Dysk Samsung STSHX-M101TCB ITB 2,5"</t>
  </si>
  <si>
    <t>Laptop ASUS Zenbook UX32LA-R3094D</t>
  </si>
  <si>
    <t>Laptop LENOVO B50-80</t>
  </si>
  <si>
    <t>Dysk zewnętrzny TOSHIBA 1TB 3,5"</t>
  </si>
  <si>
    <t>Dysk WD Red 1TB</t>
  </si>
  <si>
    <t>Microlif ciśnieniomierz automatyczny A150 AFIB</t>
  </si>
  <si>
    <t>Notebook Samsung 150 2 szt</t>
  </si>
  <si>
    <t>Laptop HP Mini 210-310 2 szt</t>
  </si>
  <si>
    <t>Projektor Hitachi</t>
  </si>
  <si>
    <t>Projektor Acer</t>
  </si>
  <si>
    <t>Notebook N2600</t>
  </si>
  <si>
    <t>Bumbox Philips 2 szt</t>
  </si>
  <si>
    <t xml:space="preserve">Projektor Acer </t>
  </si>
  <si>
    <t>Laptop Samsung</t>
  </si>
  <si>
    <t>Projektor MX 503</t>
  </si>
  <si>
    <t>Laptop Asus</t>
  </si>
  <si>
    <t>Wizualizer Copybox</t>
  </si>
  <si>
    <t>Magnetofon Philips AZ 385-CD</t>
  </si>
  <si>
    <t xml:space="preserve">Radiomagnetofon Samsung </t>
  </si>
  <si>
    <t>Laptop Lenowo Idea</t>
  </si>
  <si>
    <t>Laptop HP 15,6+torbaModecom</t>
  </si>
  <si>
    <t>Laptop Lenowo E 540</t>
  </si>
  <si>
    <t>Notebook Lenowo Flex2</t>
  </si>
  <si>
    <t>Laptop Lenovo 3 szt.</t>
  </si>
  <si>
    <t>Notebook MSI X600</t>
  </si>
  <si>
    <t>Laptop ASUS</t>
  </si>
  <si>
    <t>Laptop Acer</t>
  </si>
  <si>
    <t>Notebook Acer aspire</t>
  </si>
  <si>
    <t>Radioodtwarzacz Philips AZ 780</t>
  </si>
  <si>
    <t>Radioodtwarzacz Philips AZ 780-CD 2szt.</t>
  </si>
  <si>
    <t>Notebook HP 250 Intel</t>
  </si>
  <si>
    <t>Projektor BenQ MW 533</t>
  </si>
  <si>
    <t>Laptop Procesor i 3WIN</t>
  </si>
  <si>
    <t>Laptop  ZENBOOK 13,3”WIN</t>
  </si>
  <si>
    <t>Tablet z akcesoriami</t>
  </si>
  <si>
    <t>Wykaz monitoringu wizyjnego</t>
  </si>
  <si>
    <t>Monitoring ul. Komunalna (wewnątrz budynku)</t>
  </si>
  <si>
    <t>Monitoring Stadion Miejski (na zewnątrz)</t>
  </si>
  <si>
    <t>Kamera szybkobrotowa przy ul. Rzemieślniczej</t>
  </si>
  <si>
    <t>2. Radziejowski Dom Kultury w Radziejowie</t>
  </si>
  <si>
    <t>Kamery monitorujące</t>
  </si>
  <si>
    <t>Razem sprzęt stacjonarny</t>
  </si>
  <si>
    <t>Razem sprzęt przenośny</t>
  </si>
  <si>
    <t>Razem monitoring wizyjny</t>
  </si>
  <si>
    <t>Tabela nr 4 - Wykaz pojazdów Urzędu Miasta w Radziejowie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</si>
  <si>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</si>
  <si>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</si>
  <si>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</si>
  <si>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</si>
  <si>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</si>
  <si>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</si>
  <si>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</si>
  <si>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</si>
  <si>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</si>
  <si>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</si>
  <si>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</si>
  <si>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</si>
  <si>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</si>
  <si>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</si>
  <si>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</si>
  <si>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</si>
  <si>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Suma ubezpieczenia (wartość pojazdu z VAT i wyposażeniem dodatkowym)</t>
  </si>
  <si>
    <t>Wyposażenie dodatkowe</t>
  </si>
  <si>
    <t xml:space="preserve">Okres ubezpieczenia OC </t>
  </si>
  <si>
    <t>Okres ubezpieczenia NW</t>
  </si>
  <si>
    <t>Okres ubezpieczenia AC i KR</t>
  </si>
  <si>
    <t>Ryzyka podlegające ubezpieczeniu w danym pojeździe (wybrane ryzyka zaznaczone X)</t>
  </si>
  <si>
    <t>rodzaj</t>
  </si>
  <si>
    <t>wartość</t>
  </si>
  <si>
    <t>Od</t>
  </si>
  <si>
    <t>Do</t>
  </si>
  <si>
    <t>OC</t>
  </si>
  <si>
    <t>NW</t>
  </si>
  <si>
    <t>AC/KR</t>
  </si>
  <si>
    <t>ASS</t>
  </si>
  <si>
    <t>Ubezpieczajacy/ Ubezpieczony - Gmina Miasto Radziejów</t>
  </si>
  <si>
    <t>RENAULT</t>
  </si>
  <si>
    <t>ESPACE 1,9 DCI</t>
  </si>
  <si>
    <t>VF1JK0UA635623125</t>
  </si>
  <si>
    <t>CRA 44KU</t>
  </si>
  <si>
    <t>Osobowy</t>
  </si>
  <si>
    <t>05.04.2006</t>
  </si>
  <si>
    <t>11-10-2018</t>
  </si>
  <si>
    <t>centralny zamek</t>
  </si>
  <si>
    <t>x</t>
  </si>
  <si>
    <t>Ciągnik ZETOR</t>
  </si>
  <si>
    <t>PROXIMA 6421</t>
  </si>
  <si>
    <t>N642100284J</t>
  </si>
  <si>
    <t>CRA 66FR</t>
  </si>
  <si>
    <t>Ciągnik</t>
  </si>
  <si>
    <t>05.07.2007</t>
  </si>
  <si>
    <t>1044 mth</t>
  </si>
  <si>
    <t>Przyczepa</t>
  </si>
  <si>
    <t>ZRYW</t>
  </si>
  <si>
    <t>CRA 21LA</t>
  </si>
  <si>
    <t>01.01.1969</t>
  </si>
  <si>
    <t>14-10-2018</t>
  </si>
  <si>
    <t>-</t>
  </si>
  <si>
    <t>PRONAR</t>
  </si>
  <si>
    <t>T653</t>
  </si>
  <si>
    <t>SZB6530XXG1X08588</t>
  </si>
  <si>
    <t>CRA 42YP</t>
  </si>
  <si>
    <t>02-05-2016</t>
  </si>
  <si>
    <t>VOLKSWAGEN</t>
  </si>
  <si>
    <t>CADDY</t>
  </si>
  <si>
    <t>WV1ZZZ2KZCX036256</t>
  </si>
  <si>
    <t>CRA EL30</t>
  </si>
  <si>
    <t>Ciężarowy</t>
  </si>
  <si>
    <t>06.10.2011</t>
  </si>
  <si>
    <t>Centralny zamek</t>
  </si>
  <si>
    <t>Przyczepa POM Złocieniec</t>
  </si>
  <si>
    <t>TO 70</t>
  </si>
  <si>
    <t>CRA C283</t>
  </si>
  <si>
    <t>Ubezpieczajacy - Gmina Miasto Radziejów; Ubezpieczony - Miejska Ochotnicza Straż Pożarna w Radziejowie</t>
  </si>
  <si>
    <t>FSC</t>
  </si>
  <si>
    <t>Star 244 3W</t>
  </si>
  <si>
    <t>WKO 4862</t>
  </si>
  <si>
    <t>Ciężarowy specjalny</t>
  </si>
  <si>
    <t>brak</t>
  </si>
  <si>
    <t>Ford</t>
  </si>
  <si>
    <t>Transit</t>
  </si>
  <si>
    <t>WF0NXXTTFN8K32169</t>
  </si>
  <si>
    <t>CRA01KV</t>
  </si>
  <si>
    <t>Samochód p.poż specjalny; Samochód specjalistyczny do lekkiego ratownictwa chemiczn- ekologicznego</t>
  </si>
  <si>
    <t>21.10.08r.</t>
  </si>
  <si>
    <t>aparaty powietrzne, agregat prądotwórczy, agregat  wysokiego siśnienia, przecinarka do betonu i stali, pompa pływajaca  Niagara, piły Sthil  do drewna 2 szt, torba medyczna, drabina nasadkowa z 3 elementów, ubrania przeciwko pszczołom i szerszeniom, maski, dwa węże, 4 pachołki, radiotelefon samochodowy, wyciągarka</t>
  </si>
  <si>
    <t>ok. 40 tys. zł</t>
  </si>
  <si>
    <t>NEPTUN</t>
  </si>
  <si>
    <t>Sorelpol</t>
  </si>
  <si>
    <t>SXE7GCFSJAS000943</t>
  </si>
  <si>
    <t>CRA 30LK</t>
  </si>
  <si>
    <t>Przyczepa lekka</t>
  </si>
  <si>
    <t>Tabela nr 5. Informacja o majątku trwałym</t>
  </si>
  <si>
    <t>INFORMACJA O MAJĄTKU TRWAŁYM</t>
  </si>
  <si>
    <t>Jednostka</t>
  </si>
  <si>
    <t>Urządzenia i wyposażenie</t>
  </si>
  <si>
    <t>W tym zbiory bibioteczne</t>
  </si>
  <si>
    <t>Urząd Miasta w Radziejowie</t>
  </si>
  <si>
    <t>Miejska i Powiatowa Biblioteka Publiczna w Radziejowie</t>
  </si>
  <si>
    <t>Radziejowski Dom Kultury w Radziejowie</t>
  </si>
  <si>
    <t>Miejski Ośrodek Pomocy Społecznej w Radziejowie</t>
  </si>
  <si>
    <t>Miejski Zespół Szkół w Radziejowie</t>
  </si>
  <si>
    <t>Ubezpieczony</t>
  </si>
  <si>
    <t>Ubezpieczający</t>
  </si>
  <si>
    <t>Ryzyko</t>
  </si>
  <si>
    <t>Data Szkody</t>
  </si>
  <si>
    <t>Opis szkody</t>
  </si>
  <si>
    <t>Data decyzji</t>
  </si>
  <si>
    <t>Wypłata</t>
  </si>
  <si>
    <t>Urząd Miasta Radziejów</t>
  </si>
  <si>
    <t>Miasto Radziejów</t>
  </si>
  <si>
    <t>Mienie od ognia i innych zdarzeń</t>
  </si>
  <si>
    <t>OC dróg</t>
  </si>
  <si>
    <t>Kradzież</t>
  </si>
  <si>
    <t>kradzież 3 kratek spustowych kanalizacji deszczowej</t>
  </si>
  <si>
    <t>uszkodzenie tablicy informacyjnej tzw. witacza wskutek porywistych wiatrów</t>
  </si>
  <si>
    <t>Szyby</t>
  </si>
  <si>
    <t>zbicie szyby w drzwiach łazienkowych</t>
  </si>
  <si>
    <t>uszkodzenie szyby w drzwiach  wejściowych wewnętrznych</t>
  </si>
  <si>
    <t>uszkodzenie lustra na siłowni przez nieznanych sprawców</t>
  </si>
  <si>
    <t>uszkodzenie szyby w drzwiach wejściowych przez nieznanego sprawcę</t>
  </si>
  <si>
    <t>zabrudzenie trawą oraz uszkodzenie pojazdu wskutek uderzenia odprysku kamienia podczas koszenia trawnika</t>
  </si>
  <si>
    <t>wybicie szyby w oknie szatni  wskutek uderzenia kamieniem</t>
  </si>
  <si>
    <t>uszkodzenie szyb w drzwiach wewnętrznych przez nieznanego sprawcę</t>
  </si>
  <si>
    <t>uszkodzenie elewacji budynku administracyjnego wskutek uderzenia pojazdem przez nieznanego sprawcę wyjeżdżającego z parkingu</t>
  </si>
  <si>
    <t>RAZEM 2015-2016</t>
  </si>
  <si>
    <t>Zaprószenie ognia w lokalu mieszkalnym nr 3 w budynku socjalnym.</t>
  </si>
  <si>
    <t>Zalenie pomieszczeń biurowych, korytarza i łazienki od 3 piętra do parteru wraz z łazienką znajdującą się na łączniku pomiędzy budynkiem a salą 27 wskutek uszkodzenia instalacji wodnej w łazience na 3 piętrze</t>
  </si>
  <si>
    <t>Zalanie sufitu w pomieszczeniu budynku administracyjnego podczas opadów deszczu</t>
  </si>
  <si>
    <t>Uszkodzenie pojazdu na drodze w wyniku złego stanu nawierzchni.</t>
  </si>
  <si>
    <t>RAZEM 2016-2017</t>
  </si>
  <si>
    <t>Wybicie kamieniem szyby w szkolnej szatni.</t>
  </si>
  <si>
    <t>Zalanie piwnicy w wyniku bardzo intensywnych opadów deszczu w tym książek i sprzętu.</t>
  </si>
  <si>
    <t>Uszkdozenie elewacji budynku przez uderzenie pojazdem.</t>
  </si>
  <si>
    <t>Radziejów, ul. Objezdna</t>
  </si>
  <si>
    <t>Uszkodzenie ogrodzenia na placu zabaw wskutek dewastacji</t>
  </si>
  <si>
    <t>RAZEM 2017-2018</t>
  </si>
  <si>
    <t>RAZEM 2013-2018</t>
  </si>
  <si>
    <t>Tabela nr 7</t>
  </si>
  <si>
    <t>WYKAZ LOKALIZACJI, W KTÓRYCH PROWADZONA JEST DZIAŁALNOŚĆ ORAZ LOKALIZACJI, GDZIE ZNAJDUJE SIĘ MIENIE NALEŻĄCE DO JEDNOSTEK MIASTA RADZIEJÓW (nie wykazane w załączniku nr 1 - poniższy wykaz nie musi być pełnym wykazem lokalizacji)</t>
  </si>
  <si>
    <t>Lokalizacja (adres)</t>
  </si>
  <si>
    <t>Zabezpieczenia (znane zabezpieczenia p-poż i przeciw kradzieżowe)</t>
  </si>
  <si>
    <t>Radziejów, ul. Kościuszki 20/22</t>
  </si>
  <si>
    <t xml:space="preserve">gaśnice, hydranty zgodnie z przepisami, 2 drzwi + 1 awaryjne, monitoring z sygnalizacją, instalacja odgromowa </t>
  </si>
  <si>
    <t>Radziejów, ul.Sportowa 1</t>
  </si>
  <si>
    <t>Gaśnice, hydranty, obecność pracownika przez 10 godzin, instalacja odgromowa</t>
  </si>
  <si>
    <t>Radziejów, ul. Szkolna 28 B</t>
  </si>
  <si>
    <t>system alarmowy, gaśnice, instalacja odgromowa</t>
  </si>
  <si>
    <t>Radziejów, ul. Kościuszki 2 (siedziba OSP)</t>
  </si>
  <si>
    <t>gaśnice, drzwi zaopatrzone w zamki</t>
  </si>
  <si>
    <t>Radziejów ul. Ogrodowa</t>
  </si>
  <si>
    <t>boisko sportowe</t>
  </si>
  <si>
    <t>Filia nr 1 ul.Szpitalna 3 (NZOZ Radziejów)</t>
  </si>
  <si>
    <t>gaśnice p. poż.</t>
  </si>
  <si>
    <t>3. Miejski Ośrodek Pomocy Społecznej w Radziejowie</t>
  </si>
  <si>
    <t>Miejski Ośrodek Pomocy Społecznej, ul.Rynek 1,88-200 Radziejów</t>
  </si>
  <si>
    <t xml:space="preserve">  gaśnice p.poż., hydranty,system alarmowy Versa 15</t>
  </si>
  <si>
    <t>Sekcja Pomocy Rodzinie,ul.Szkolna 28B, 88-200 Radziejów</t>
  </si>
  <si>
    <t xml:space="preserve">  urządzenie alarmowe,gaśnice p.poż.,hydranty</t>
  </si>
  <si>
    <t>Mieszkanie Chronione, ul.Kruszwicka 7, 88-200 Radziejów</t>
  </si>
  <si>
    <t xml:space="preserve">  gaśnice p.poż., hydranty (budynek zamieszkany)</t>
  </si>
  <si>
    <t>O*</t>
  </si>
  <si>
    <t>Husqvarna</t>
  </si>
  <si>
    <t xml:space="preserve"> Rider R-2016 AWD</t>
  </si>
  <si>
    <t>31R5770009B1140214ZA</t>
  </si>
  <si>
    <t>traktorek</t>
  </si>
  <si>
    <t>Rider R-16 C</t>
  </si>
  <si>
    <t>31A6070103BL080414ZD</t>
  </si>
  <si>
    <t>leży w
strefie konserwatorskiej Historycznego Założenia Urbanistycznego Miasta
Radziejowa wpisanego do rejestru zabytków Województwa Kujawsko
Pomorskiego pod nr A/1476</t>
  </si>
  <si>
    <t>Wymiana stolarki okiennej</t>
  </si>
  <si>
    <t>Uszkodzenie lustra przez nieznanego sprawcę.</t>
  </si>
  <si>
    <t>Tabela nr 6.  Szkodowość za okres 18.04.2015 do 15.02.2018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</si>
</sst>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\-#,##0.00&quot; zł&quot;"/>
    <numFmt numFmtId="167" formatCode="#,##0.00\ _z_ł"/>
    <numFmt numFmtId="168" formatCode="d/mm/yyyy"/>
    <numFmt numFmtId="169" formatCode="#,##0.00\ &quot;zł&quot;"/>
    <numFmt numFmtId="170" formatCode="[$-415]d\ mmmm\ yyyy"/>
    <numFmt numFmtId="171" formatCode="d/m/yyyy;@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5" fontId="0" fillId="0" borderId="15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center" vertical="center" wrapText="1"/>
    </xf>
    <xf numFmtId="49" fontId="0" fillId="34" borderId="19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65" fontId="0" fillId="0" borderId="23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165" fontId="4" fillId="0" borderId="11" xfId="0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165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11" fillId="0" borderId="19" xfId="0" applyFont="1" applyFill="1" applyBorder="1" applyAlignment="1">
      <alignment horizontal="left" vertical="center" wrapText="1"/>
    </xf>
    <xf numFmtId="165" fontId="0" fillId="34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4" fontId="11" fillId="0" borderId="19" xfId="0" applyNumberFormat="1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165" fontId="0" fillId="0" borderId="19" xfId="0" applyNumberFormat="1" applyFont="1" applyBorder="1" applyAlignment="1">
      <alignment horizontal="center" vertical="center"/>
    </xf>
    <xf numFmtId="0" fontId="11" fillId="0" borderId="19" xfId="0" applyFont="1" applyFill="1" applyBorder="1" applyAlignment="1">
      <alignment vertical="center" wrapText="1"/>
    </xf>
    <xf numFmtId="165" fontId="4" fillId="0" borderId="26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11" fillId="0" borderId="15" xfId="0" applyNumberFormat="1" applyFont="1" applyFill="1" applyBorder="1" applyAlignment="1">
      <alignment vertical="center" wrapText="1"/>
    </xf>
    <xf numFmtId="165" fontId="4" fillId="34" borderId="2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33" borderId="2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5" fontId="4" fillId="34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4" fillId="35" borderId="3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25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justify" vertical="center" wrapText="1"/>
    </xf>
    <xf numFmtId="165" fontId="0" fillId="0" borderId="21" xfId="0" applyNumberFormat="1" applyFont="1" applyFill="1" applyBorder="1" applyAlignment="1">
      <alignment horizontal="right" vertical="center"/>
    </xf>
    <xf numFmtId="165" fontId="0" fillId="0" borderId="21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9" xfId="56" applyFont="1" applyFill="1" applyBorder="1" applyAlignment="1">
      <alignment horizontal="left" vertical="center" wrapText="1"/>
      <protection/>
    </xf>
    <xf numFmtId="0" fontId="0" fillId="0" borderId="29" xfId="56" applyFont="1" applyFill="1" applyBorder="1" applyAlignment="1">
      <alignment horizontal="center" vertical="center" wrapText="1"/>
      <protection/>
    </xf>
    <xf numFmtId="165" fontId="0" fillId="0" borderId="21" xfId="56" applyNumberFormat="1" applyFont="1" applyFill="1" applyBorder="1" applyAlignment="1">
      <alignment vertical="center" wrapText="1"/>
      <protection/>
    </xf>
    <xf numFmtId="0" fontId="0" fillId="0" borderId="0" xfId="56" applyFont="1" applyFill="1">
      <alignment/>
      <protection/>
    </xf>
    <xf numFmtId="165" fontId="4" fillId="34" borderId="2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165" fontId="0" fillId="0" borderId="2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165" fontId="0" fillId="0" borderId="21" xfId="0" applyNumberFormat="1" applyFont="1" applyFill="1" applyBorder="1" applyAlignment="1">
      <alignment vertical="center" wrapText="1"/>
    </xf>
    <xf numFmtId="165" fontId="4" fillId="34" borderId="21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 wrapText="1"/>
    </xf>
    <xf numFmtId="165" fontId="0" fillId="0" borderId="17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165" fontId="4" fillId="0" borderId="21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center" wrapText="1"/>
    </xf>
    <xf numFmtId="165" fontId="0" fillId="34" borderId="21" xfId="0" applyNumberFormat="1" applyFont="1" applyFill="1" applyBorder="1" applyAlignment="1">
      <alignment horizontal="right" vertical="center"/>
    </xf>
    <xf numFmtId="0" fontId="0" fillId="34" borderId="19" xfId="0" applyFont="1" applyFill="1" applyBorder="1" applyAlignment="1">
      <alignment wrapText="1"/>
    </xf>
    <xf numFmtId="0" fontId="0" fillId="34" borderId="19" xfId="0" applyFont="1" applyFill="1" applyBorder="1" applyAlignment="1">
      <alignment horizontal="center" wrapText="1"/>
    </xf>
    <xf numFmtId="165" fontId="0" fillId="34" borderId="21" xfId="0" applyNumberFormat="1" applyFont="1" applyFill="1" applyBorder="1" applyAlignment="1">
      <alignment wrapText="1"/>
    </xf>
    <xf numFmtId="165" fontId="4" fillId="34" borderId="3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4" fillId="34" borderId="21" xfId="0" applyNumberFormat="1" applyFont="1" applyFill="1" applyBorder="1" applyAlignment="1">
      <alignment vertical="center"/>
    </xf>
    <xf numFmtId="165" fontId="0" fillId="0" borderId="21" xfId="0" applyNumberFormat="1" applyFont="1" applyFill="1" applyBorder="1" applyAlignment="1">
      <alignment horizontal="right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4" fillId="34" borderId="2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wrapText="1"/>
    </xf>
    <xf numFmtId="165" fontId="0" fillId="0" borderId="0" xfId="0" applyNumberFormat="1" applyFont="1" applyAlignment="1">
      <alignment horizontal="right" wrapText="1"/>
    </xf>
    <xf numFmtId="0" fontId="0" fillId="0" borderId="18" xfId="56" applyFont="1" applyFill="1" applyBorder="1" applyAlignment="1">
      <alignment horizontal="center" vertical="center" wrapText="1"/>
      <protection/>
    </xf>
    <xf numFmtId="0" fontId="0" fillId="0" borderId="19" xfId="56" applyFont="1" applyFill="1" applyBorder="1">
      <alignment/>
      <protection/>
    </xf>
    <xf numFmtId="0" fontId="0" fillId="0" borderId="19" xfId="56" applyFont="1" applyFill="1" applyBorder="1" applyAlignment="1">
      <alignment horizontal="center"/>
      <protection/>
    </xf>
    <xf numFmtId="165" fontId="0" fillId="0" borderId="21" xfId="56" applyNumberFormat="1" applyFont="1" applyFill="1" applyBorder="1" applyAlignment="1">
      <alignment horizontal="right"/>
      <protection/>
    </xf>
    <xf numFmtId="0" fontId="4" fillId="0" borderId="19" xfId="56" applyFont="1" applyFill="1" applyBorder="1" applyAlignment="1">
      <alignment vertical="center" wrapText="1"/>
      <protection/>
    </xf>
    <xf numFmtId="0" fontId="0" fillId="0" borderId="19" xfId="56" applyFont="1" applyFill="1" applyBorder="1" applyAlignment="1">
      <alignment vertical="center" wrapText="1"/>
      <protection/>
    </xf>
    <xf numFmtId="165" fontId="4" fillId="0" borderId="21" xfId="56" applyNumberFormat="1" applyFont="1" applyFill="1" applyBorder="1" applyAlignment="1">
      <alignment horizontal="right" vertical="center" wrapText="1"/>
      <protection/>
    </xf>
    <xf numFmtId="165" fontId="4" fillId="35" borderId="19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right" wrapText="1"/>
    </xf>
    <xf numFmtId="167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168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165" fontId="4" fillId="34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168" fontId="0" fillId="0" borderId="19" xfId="0" applyNumberFormat="1" applyFont="1" applyFill="1" applyBorder="1" applyAlignment="1">
      <alignment horizontal="center" vertical="center" wrapText="1"/>
    </xf>
    <xf numFmtId="165" fontId="4" fillId="34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/>
    </xf>
    <xf numFmtId="165" fontId="4" fillId="34" borderId="19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168" fontId="0" fillId="0" borderId="29" xfId="0" applyNumberFormat="1" applyFont="1" applyFill="1" applyBorder="1" applyAlignment="1">
      <alignment horizontal="center" vertical="center" wrapText="1"/>
    </xf>
    <xf numFmtId="165" fontId="0" fillId="0" borderId="29" xfId="0" applyNumberFormat="1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165" fontId="0" fillId="34" borderId="15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168" fontId="4" fillId="0" borderId="23" xfId="0" applyNumberFormat="1" applyFont="1" applyFill="1" applyBorder="1" applyAlignment="1">
      <alignment horizontal="center" vertical="center" wrapText="1"/>
    </xf>
    <xf numFmtId="165" fontId="4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168" fontId="0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5" fontId="0" fillId="34" borderId="15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5" fontId="0" fillId="34" borderId="0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165" fontId="0" fillId="34" borderId="29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11" xfId="0" applyNumberFormat="1" applyFont="1" applyFill="1" applyBorder="1" applyAlignment="1">
      <alignment horizontal="center" vertical="center" wrapText="1"/>
    </xf>
    <xf numFmtId="168" fontId="15" fillId="33" borderId="11" xfId="0" applyNumberFormat="1" applyFont="1" applyFill="1" applyBorder="1" applyAlignment="1">
      <alignment horizontal="center" vertical="center" wrapText="1"/>
    </xf>
    <xf numFmtId="165" fontId="15" fillId="33" borderId="13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168" fontId="0" fillId="0" borderId="19" xfId="0" applyNumberForma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168" fontId="0" fillId="0" borderId="29" xfId="0" applyNumberFormat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center" vertical="center" wrapText="1"/>
    </xf>
    <xf numFmtId="168" fontId="0" fillId="33" borderId="11" xfId="0" applyNumberForma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168" fontId="0" fillId="0" borderId="15" xfId="0" applyNumberFormat="1" applyBorder="1" applyAlignment="1">
      <alignment horizontal="center" vertical="center" wrapText="1"/>
    </xf>
    <xf numFmtId="168" fontId="4" fillId="33" borderId="11" xfId="0" applyNumberFormat="1" applyFont="1" applyFill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 wrapText="1"/>
    </xf>
    <xf numFmtId="165" fontId="0" fillId="0" borderId="36" xfId="0" applyNumberFormat="1" applyFont="1" applyBorder="1" applyAlignment="1">
      <alignment horizontal="center" vertical="center" wrapText="1"/>
    </xf>
    <xf numFmtId="165" fontId="16" fillId="33" borderId="13" xfId="0" applyNumberFormat="1" applyFont="1" applyFill="1" applyBorder="1" applyAlignment="1">
      <alignment horizontal="center" vertical="center" wrapText="1"/>
    </xf>
    <xf numFmtId="168" fontId="4" fillId="36" borderId="0" xfId="0" applyNumberFormat="1" applyFont="1" applyFill="1" applyAlignment="1">
      <alignment horizontal="center" vertical="center"/>
    </xf>
    <xf numFmtId="165" fontId="15" fillId="36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 wrapText="1"/>
    </xf>
    <xf numFmtId="168" fontId="0" fillId="0" borderId="38" xfId="0" applyNumberFormat="1" applyFont="1" applyFill="1" applyBorder="1" applyAlignment="1">
      <alignment horizontal="center" vertical="center" wrapText="1"/>
    </xf>
    <xf numFmtId="169" fontId="0" fillId="0" borderId="38" xfId="0" applyNumberFormat="1" applyFont="1" applyFill="1" applyBorder="1" applyAlignment="1">
      <alignment horizontal="center" vertical="center" wrapText="1"/>
    </xf>
    <xf numFmtId="14" fontId="0" fillId="0" borderId="38" xfId="0" applyNumberFormat="1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168" fontId="0" fillId="0" borderId="41" xfId="0" applyNumberFormat="1" applyFont="1" applyFill="1" applyBorder="1" applyAlignment="1">
      <alignment horizontal="center" vertical="center" wrapText="1"/>
    </xf>
    <xf numFmtId="169" fontId="0" fillId="0" borderId="41" xfId="0" applyNumberFormat="1" applyFont="1" applyFill="1" applyBorder="1" applyAlignment="1">
      <alignment horizontal="center" vertical="center" wrapText="1"/>
    </xf>
    <xf numFmtId="14" fontId="0" fillId="0" borderId="41" xfId="0" applyNumberFormat="1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/>
    </xf>
    <xf numFmtId="0" fontId="0" fillId="37" borderId="42" xfId="0" applyFont="1" applyFill="1" applyBorder="1" applyAlignment="1">
      <alignment horizontal="center" vertical="center"/>
    </xf>
    <xf numFmtId="171" fontId="0" fillId="0" borderId="38" xfId="0" applyNumberFormat="1" applyFont="1" applyFill="1" applyBorder="1" applyAlignment="1">
      <alignment horizontal="center" vertical="center" wrapText="1"/>
    </xf>
    <xf numFmtId="171" fontId="0" fillId="0" borderId="41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33" borderId="43" xfId="0" applyNumberFormat="1" applyFill="1" applyBorder="1" applyAlignment="1">
      <alignment horizontal="center" vertical="center" wrapText="1"/>
    </xf>
    <xf numFmtId="0" fontId="0" fillId="33" borderId="44" xfId="0" applyNumberFormat="1" applyFill="1" applyBorder="1" applyAlignment="1">
      <alignment horizontal="center" vertical="center" wrapText="1"/>
    </xf>
    <xf numFmtId="168" fontId="0" fillId="33" borderId="44" xfId="0" applyNumberFormat="1" applyFill="1" applyBorder="1" applyAlignment="1">
      <alignment horizontal="center" vertical="center" wrapText="1"/>
    </xf>
    <xf numFmtId="168" fontId="4" fillId="33" borderId="44" xfId="0" applyNumberFormat="1" applyFont="1" applyFill="1" applyBorder="1" applyAlignment="1">
      <alignment horizontal="center" vertical="center" wrapText="1"/>
    </xf>
    <xf numFmtId="165" fontId="16" fillId="33" borderId="45" xfId="0" applyNumberFormat="1" applyFont="1" applyFill="1" applyBorder="1" applyAlignment="1">
      <alignment horizontal="center" vertical="center" wrapText="1"/>
    </xf>
    <xf numFmtId="0" fontId="0" fillId="33" borderId="46" xfId="0" applyNumberFormat="1" applyFill="1" applyBorder="1" applyAlignment="1">
      <alignment horizontal="center" vertical="center" wrapText="1"/>
    </xf>
    <xf numFmtId="0" fontId="0" fillId="33" borderId="47" xfId="0" applyNumberFormat="1" applyFill="1" applyBorder="1" applyAlignment="1">
      <alignment horizontal="center" vertical="center" wrapText="1"/>
    </xf>
    <xf numFmtId="168" fontId="0" fillId="33" borderId="47" xfId="0" applyNumberFormat="1" applyFill="1" applyBorder="1" applyAlignment="1">
      <alignment horizontal="center" vertical="center" wrapText="1"/>
    </xf>
    <xf numFmtId="168" fontId="4" fillId="33" borderId="47" xfId="0" applyNumberFormat="1" applyFont="1" applyFill="1" applyBorder="1" applyAlignment="1">
      <alignment horizontal="center" vertical="center" wrapText="1"/>
    </xf>
    <xf numFmtId="165" fontId="15" fillId="33" borderId="48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168" fontId="0" fillId="0" borderId="38" xfId="0" applyNumberFormat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168" fontId="0" fillId="0" borderId="50" xfId="0" applyNumberFormat="1" applyBorder="1" applyAlignment="1">
      <alignment horizontal="center" vertical="center" wrapText="1"/>
    </xf>
    <xf numFmtId="165" fontId="0" fillId="0" borderId="51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165" fontId="0" fillId="0" borderId="39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168" fontId="0" fillId="0" borderId="41" xfId="0" applyNumberFormat="1" applyBorder="1" applyAlignment="1">
      <alignment horizontal="center" vertical="center" wrapText="1"/>
    </xf>
    <xf numFmtId="165" fontId="0" fillId="0" borderId="42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wrapText="1"/>
    </xf>
    <xf numFmtId="0" fontId="4" fillId="33" borderId="55" xfId="0" applyFont="1" applyFill="1" applyBorder="1" applyAlignment="1">
      <alignment horizontal="left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33" borderId="19" xfId="0" applyFont="1" applyFill="1" applyBorder="1" applyAlignment="1">
      <alignment horizontal="left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iperłącze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 5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="90" zoomScaleNormal="90" zoomScaleSheetLayoutView="100" zoomScalePageLayoutView="0" workbookViewId="0" topLeftCell="A16">
      <selection activeCell="A10" sqref="A10"/>
    </sheetView>
  </sheetViews>
  <sheetFormatPr defaultColWidth="9.140625" defaultRowHeight="12.75"/>
  <cols>
    <col min="1" max="1" width="5.421875" style="0" customWidth="1"/>
    <col min="2" max="2" width="49.421875" style="0" customWidth="1"/>
    <col min="3" max="3" width="14.57421875" style="0" customWidth="1"/>
    <col min="4" max="4" width="12.7109375" style="1" customWidth="1"/>
    <col min="5" max="5" width="10.421875" style="1" customWidth="1"/>
    <col min="6" max="6" width="19.28125" style="1" customWidth="1"/>
    <col min="7" max="7" width="15.7109375" style="0" customWidth="1"/>
    <col min="8" max="8" width="17.140625" style="1" customWidth="1"/>
    <col min="9" max="9" width="20.8515625" style="0" customWidth="1"/>
    <col min="10" max="10" width="14.7109375" style="0" customWidth="1"/>
    <col min="11" max="11" width="12.57421875" style="0" customWidth="1"/>
    <col min="12" max="12" width="16.28125" style="0" customWidth="1"/>
    <col min="13" max="13" width="15.57421875" style="0" customWidth="1"/>
    <col min="14" max="14" width="15.7109375" style="0" customWidth="1"/>
  </cols>
  <sheetData>
    <row r="1" spans="1:8" ht="21" customHeight="1">
      <c r="A1" s="2" t="s">
        <v>0</v>
      </c>
      <c r="B1" s="3"/>
      <c r="C1" s="3"/>
      <c r="D1" s="3"/>
      <c r="E1" s="3"/>
      <c r="F1" s="3"/>
      <c r="G1" s="4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4" ht="32.25" customHeight="1">
      <c r="A3" s="5"/>
      <c r="B3" s="6" t="s">
        <v>1</v>
      </c>
      <c r="C3" s="6" t="s">
        <v>2</v>
      </c>
      <c r="D3" s="6">
        <v>910866614</v>
      </c>
      <c r="E3" s="6" t="s">
        <v>3</v>
      </c>
      <c r="F3" s="6" t="s">
        <v>4</v>
      </c>
      <c r="G3" s="5"/>
      <c r="H3" s="5"/>
      <c r="I3" s="7"/>
      <c r="J3" s="7"/>
      <c r="K3" s="7"/>
      <c r="L3" s="7"/>
      <c r="M3" s="7"/>
      <c r="N3" s="7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14" ht="96">
      <c r="A5" s="8" t="s">
        <v>5</v>
      </c>
      <c r="B5" s="9" t="s">
        <v>6</v>
      </c>
      <c r="C5" s="9" t="s">
        <v>3</v>
      </c>
      <c r="D5" s="9" t="s">
        <v>2</v>
      </c>
      <c r="E5" s="9" t="s">
        <v>7</v>
      </c>
      <c r="F5" s="10" t="s">
        <v>8</v>
      </c>
      <c r="G5" s="10" t="s">
        <v>9</v>
      </c>
      <c r="H5" s="11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3" t="s">
        <v>16</v>
      </c>
    </row>
    <row r="6" spans="1:15" s="23" customFormat="1" ht="49.5" customHeight="1">
      <c r="A6" s="14">
        <v>1</v>
      </c>
      <c r="B6" s="15" t="s">
        <v>17</v>
      </c>
      <c r="C6" s="16" t="s">
        <v>18</v>
      </c>
      <c r="D6" s="17" t="s">
        <v>19</v>
      </c>
      <c r="E6" s="17" t="s">
        <v>20</v>
      </c>
      <c r="F6" s="16" t="s">
        <v>21</v>
      </c>
      <c r="G6" s="16">
        <v>40</v>
      </c>
      <c r="H6" s="18"/>
      <c r="I6" s="19" t="s">
        <v>22</v>
      </c>
      <c r="J6" s="19" t="s">
        <v>23</v>
      </c>
      <c r="K6" s="330" t="s">
        <v>24</v>
      </c>
      <c r="L6" s="19" t="s">
        <v>23</v>
      </c>
      <c r="M6" s="20">
        <v>19750505</v>
      </c>
      <c r="N6" s="21" t="s">
        <v>25</v>
      </c>
      <c r="O6" s="22"/>
    </row>
    <row r="7" spans="1:14" s="33" customFormat="1" ht="49.5" customHeight="1">
      <c r="A7" s="24">
        <v>2</v>
      </c>
      <c r="B7" s="25" t="s">
        <v>26</v>
      </c>
      <c r="C7" s="26" t="s">
        <v>27</v>
      </c>
      <c r="D7" s="27" t="s">
        <v>28</v>
      </c>
      <c r="E7" s="27" t="s">
        <v>29</v>
      </c>
      <c r="F7" s="26" t="s">
        <v>30</v>
      </c>
      <c r="G7" s="26">
        <v>7</v>
      </c>
      <c r="H7" s="28"/>
      <c r="I7" s="29"/>
      <c r="J7" s="29"/>
      <c r="K7" s="330"/>
      <c r="L7" s="30" t="s">
        <v>23</v>
      </c>
      <c r="M7" s="31">
        <v>430000</v>
      </c>
      <c r="N7" s="32" t="s">
        <v>31</v>
      </c>
    </row>
    <row r="8" spans="1:14" s="33" customFormat="1" ht="49.5" customHeight="1">
      <c r="A8" s="24">
        <v>3</v>
      </c>
      <c r="B8" s="25" t="s">
        <v>32</v>
      </c>
      <c r="C8" s="26" t="s">
        <v>33</v>
      </c>
      <c r="D8" s="27" t="s">
        <v>34</v>
      </c>
      <c r="E8" s="27" t="s">
        <v>35</v>
      </c>
      <c r="F8" s="26" t="s">
        <v>36</v>
      </c>
      <c r="G8" s="26">
        <v>7</v>
      </c>
      <c r="H8" s="28"/>
      <c r="I8" s="29"/>
      <c r="J8" s="34"/>
      <c r="K8" s="330"/>
      <c r="L8" s="30" t="s">
        <v>23</v>
      </c>
      <c r="M8" s="31">
        <v>365000</v>
      </c>
      <c r="N8" s="32" t="s">
        <v>37</v>
      </c>
    </row>
    <row r="9" spans="1:14" s="33" customFormat="1" ht="49.5" customHeight="1">
      <c r="A9" s="24">
        <v>4</v>
      </c>
      <c r="B9" s="25" t="s">
        <v>38</v>
      </c>
      <c r="C9" s="26" t="s">
        <v>39</v>
      </c>
      <c r="D9" s="27" t="s">
        <v>40</v>
      </c>
      <c r="E9" s="27" t="s">
        <v>41</v>
      </c>
      <c r="F9" s="27" t="s">
        <v>42</v>
      </c>
      <c r="G9" s="26">
        <v>16</v>
      </c>
      <c r="H9" s="28">
        <v>5</v>
      </c>
      <c r="I9" s="29" t="s">
        <v>43</v>
      </c>
      <c r="J9" s="29" t="s">
        <v>44</v>
      </c>
      <c r="K9" s="330"/>
      <c r="L9" s="30" t="s">
        <v>23</v>
      </c>
      <c r="M9" s="31">
        <v>7692545</v>
      </c>
      <c r="N9" s="35"/>
    </row>
    <row r="10" spans="1:14" s="33" customFormat="1" ht="49.5" customHeight="1">
      <c r="A10" s="24">
        <v>5</v>
      </c>
      <c r="B10" s="25" t="s">
        <v>45</v>
      </c>
      <c r="C10" s="26" t="s">
        <v>4</v>
      </c>
      <c r="D10" s="27" t="s">
        <v>46</v>
      </c>
      <c r="E10" s="27" t="s">
        <v>47</v>
      </c>
      <c r="F10" s="26" t="s">
        <v>48</v>
      </c>
      <c r="G10" s="26">
        <v>115</v>
      </c>
      <c r="H10" s="28">
        <v>794</v>
      </c>
      <c r="I10" s="29" t="s">
        <v>49</v>
      </c>
      <c r="J10" s="29" t="s">
        <v>50</v>
      </c>
      <c r="K10" s="330"/>
      <c r="L10" s="30" t="s">
        <v>23</v>
      </c>
      <c r="M10" s="31">
        <v>7033457.25</v>
      </c>
      <c r="N10" s="35"/>
    </row>
    <row r="11" spans="1:14" s="45" customFormat="1" ht="49.5" customHeight="1">
      <c r="A11" s="36">
        <v>6</v>
      </c>
      <c r="B11" s="37" t="s">
        <v>51</v>
      </c>
      <c r="C11" s="38" t="s">
        <v>52</v>
      </c>
      <c r="D11" s="39">
        <v>910319289</v>
      </c>
      <c r="E11" s="38" t="s">
        <v>53</v>
      </c>
      <c r="F11" s="38" t="s">
        <v>54</v>
      </c>
      <c r="G11" s="38">
        <v>63</v>
      </c>
      <c r="H11" s="40"/>
      <c r="I11" s="41"/>
      <c r="J11" s="41"/>
      <c r="K11" s="330"/>
      <c r="L11" s="42" t="s">
        <v>23</v>
      </c>
      <c r="M11" s="43"/>
      <c r="N11" s="44"/>
    </row>
  </sheetData>
  <sheetProtection selectLockedCells="1" selectUnlockedCells="1"/>
  <mergeCells count="1">
    <mergeCell ref="K6:K11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"/>
  <sheetViews>
    <sheetView zoomScaleSheetLayoutView="85" zoomScalePageLayoutView="0" workbookViewId="0" topLeftCell="A52">
      <selection activeCell="H56" sqref="H56"/>
    </sheetView>
  </sheetViews>
  <sheetFormatPr defaultColWidth="9.140625" defaultRowHeight="12.75"/>
  <cols>
    <col min="1" max="1" width="4.28125" style="46" customWidth="1"/>
    <col min="2" max="2" width="28.7109375" style="46" customWidth="1"/>
    <col min="3" max="3" width="14.140625" style="3" customWidth="1"/>
    <col min="4" max="4" width="11.8515625" style="47" customWidth="1"/>
    <col min="5" max="5" width="13.8515625" style="47" customWidth="1"/>
    <col min="6" max="6" width="25.7109375" style="48" customWidth="1"/>
    <col min="7" max="7" width="11.00390625" style="46" customWidth="1"/>
    <col min="8" max="8" width="18.00390625" style="49" customWidth="1"/>
    <col min="9" max="9" width="15.421875" style="52" customWidth="1"/>
    <col min="10" max="10" width="34.57421875" style="46" customWidth="1"/>
    <col min="11" max="11" width="20.00390625" style="3" customWidth="1"/>
    <col min="12" max="12" width="15.140625" style="50" customWidth="1"/>
    <col min="13" max="13" width="12.421875" style="50" customWidth="1"/>
    <col min="14" max="14" width="16.421875" style="50" customWidth="1"/>
    <col min="15" max="16" width="13.8515625" style="50" customWidth="1"/>
    <col min="17" max="17" width="11.8515625" style="50" customWidth="1"/>
    <col min="18" max="18" width="10.8515625" style="50" customWidth="1"/>
    <col min="19" max="19" width="12.57421875" style="50" customWidth="1"/>
    <col min="20" max="20" width="11.57421875" style="50" customWidth="1"/>
    <col min="21" max="21" width="10.00390625" style="50" customWidth="1"/>
    <col min="22" max="22" width="13.140625" style="50" customWidth="1"/>
    <col min="23" max="23" width="13.28125" style="50" customWidth="1"/>
    <col min="24" max="24" width="13.57421875" style="50" customWidth="1"/>
    <col min="25" max="25" width="12.140625" style="50" customWidth="1"/>
    <col min="26" max="26" width="15.7109375" style="50" customWidth="1"/>
    <col min="27" max="27" width="11.140625" style="50" customWidth="1"/>
    <col min="28" max="28" width="12.140625" style="50" customWidth="1"/>
    <col min="29" max="30" width="9.140625" style="51" customWidth="1"/>
  </cols>
  <sheetData>
    <row r="1" spans="1:18" ht="12.75">
      <c r="A1" s="52" t="s">
        <v>55</v>
      </c>
      <c r="D1" s="53"/>
      <c r="E1" s="53"/>
      <c r="F1" s="3"/>
      <c r="L1" s="54"/>
      <c r="M1" s="54"/>
      <c r="N1" s="54"/>
      <c r="O1" s="54"/>
      <c r="P1" s="54"/>
      <c r="Q1" s="54"/>
      <c r="R1" s="54"/>
    </row>
    <row r="2" spans="7:18" ht="12.75">
      <c r="G2" s="55"/>
      <c r="L2" s="54"/>
      <c r="M2" s="54"/>
      <c r="N2" s="54"/>
      <c r="O2" s="54"/>
      <c r="P2" s="54"/>
      <c r="Q2" s="54"/>
      <c r="R2" s="54"/>
    </row>
    <row r="3" spans="1:28" ht="43.5" customHeight="1">
      <c r="A3" s="346" t="s">
        <v>56</v>
      </c>
      <c r="B3" s="344" t="s">
        <v>57</v>
      </c>
      <c r="C3" s="344" t="s">
        <v>58</v>
      </c>
      <c r="D3" s="344" t="s">
        <v>59</v>
      </c>
      <c r="E3" s="344" t="s">
        <v>60</v>
      </c>
      <c r="F3" s="344" t="s">
        <v>61</v>
      </c>
      <c r="G3" s="344" t="s">
        <v>62</v>
      </c>
      <c r="H3" s="345" t="s">
        <v>63</v>
      </c>
      <c r="I3" s="344" t="s">
        <v>64</v>
      </c>
      <c r="J3" s="344" t="s">
        <v>65</v>
      </c>
      <c r="K3" s="344" t="s">
        <v>66</v>
      </c>
      <c r="L3" s="340" t="s">
        <v>67</v>
      </c>
      <c r="M3" s="340"/>
      <c r="N3" s="340"/>
      <c r="O3" s="341" t="s">
        <v>68</v>
      </c>
      <c r="P3" s="342" t="s">
        <v>69</v>
      </c>
      <c r="Q3" s="343" t="s">
        <v>70</v>
      </c>
      <c r="R3" s="343"/>
      <c r="S3" s="343"/>
      <c r="T3" s="343"/>
      <c r="U3" s="343"/>
      <c r="V3" s="343"/>
      <c r="W3" s="337" t="s">
        <v>71</v>
      </c>
      <c r="X3" s="337" t="s">
        <v>72</v>
      </c>
      <c r="Y3" s="337" t="s">
        <v>73</v>
      </c>
      <c r="Z3" s="337" t="s">
        <v>74</v>
      </c>
      <c r="AA3" s="337" t="s">
        <v>75</v>
      </c>
      <c r="AB3" s="338" t="s">
        <v>76</v>
      </c>
    </row>
    <row r="4" spans="1:28" ht="131.25" customHeight="1">
      <c r="A4" s="346"/>
      <c r="B4" s="344"/>
      <c r="C4" s="344"/>
      <c r="D4" s="344"/>
      <c r="E4" s="344"/>
      <c r="F4" s="344"/>
      <c r="G4" s="344"/>
      <c r="H4" s="345"/>
      <c r="I4" s="344"/>
      <c r="J4" s="344"/>
      <c r="K4" s="344"/>
      <c r="L4" s="57" t="s">
        <v>77</v>
      </c>
      <c r="M4" s="57" t="s">
        <v>78</v>
      </c>
      <c r="N4" s="57" t="s">
        <v>79</v>
      </c>
      <c r="O4" s="341"/>
      <c r="P4" s="341"/>
      <c r="Q4" s="58" t="s">
        <v>80</v>
      </c>
      <c r="R4" s="58" t="s">
        <v>81</v>
      </c>
      <c r="S4" s="58" t="s">
        <v>82</v>
      </c>
      <c r="T4" s="58" t="s">
        <v>83</v>
      </c>
      <c r="U4" s="58" t="s">
        <v>84</v>
      </c>
      <c r="V4" s="58" t="s">
        <v>85</v>
      </c>
      <c r="W4" s="337"/>
      <c r="X4" s="337"/>
      <c r="Y4" s="337"/>
      <c r="Z4" s="337"/>
      <c r="AA4" s="337"/>
      <c r="AB4" s="338"/>
    </row>
    <row r="5" spans="1:28" ht="13.5" customHeight="1">
      <c r="A5" s="331" t="s">
        <v>86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</row>
    <row r="6" spans="1:30" s="68" customFormat="1" ht="76.5">
      <c r="A6" s="59">
        <v>1</v>
      </c>
      <c r="B6" s="60" t="s">
        <v>87</v>
      </c>
      <c r="C6" s="61" t="s">
        <v>88</v>
      </c>
      <c r="D6" s="62"/>
      <c r="E6" s="62"/>
      <c r="F6" s="62"/>
      <c r="G6" s="61">
        <v>1969</v>
      </c>
      <c r="H6" s="74">
        <v>8924000</v>
      </c>
      <c r="I6" s="64" t="s">
        <v>89</v>
      </c>
      <c r="J6" s="65" t="s">
        <v>90</v>
      </c>
      <c r="K6" s="61" t="s">
        <v>91</v>
      </c>
      <c r="L6" s="61" t="s">
        <v>92</v>
      </c>
      <c r="M6" s="61" t="s">
        <v>92</v>
      </c>
      <c r="N6" s="61" t="s">
        <v>93</v>
      </c>
      <c r="O6" s="61"/>
      <c r="P6" s="61"/>
      <c r="Q6" s="61" t="s">
        <v>94</v>
      </c>
      <c r="R6" s="61" t="s">
        <v>94</v>
      </c>
      <c r="S6" s="61" t="s">
        <v>94</v>
      </c>
      <c r="T6" s="61" t="s">
        <v>94</v>
      </c>
      <c r="U6" s="61"/>
      <c r="V6" s="61" t="s">
        <v>94</v>
      </c>
      <c r="W6" s="66"/>
      <c r="X6" s="61">
        <v>4462</v>
      </c>
      <c r="Y6" s="61">
        <v>5</v>
      </c>
      <c r="Z6" s="61" t="s">
        <v>95</v>
      </c>
      <c r="AA6" s="61"/>
      <c r="AB6" s="67"/>
      <c r="AC6" s="45"/>
      <c r="AD6" s="45"/>
    </row>
    <row r="7" spans="1:30" s="68" customFormat="1" ht="76.5">
      <c r="A7" s="69">
        <v>2</v>
      </c>
      <c r="B7" s="25" t="s">
        <v>96</v>
      </c>
      <c r="C7" s="29" t="s">
        <v>97</v>
      </c>
      <c r="D7" s="70"/>
      <c r="E7" s="70"/>
      <c r="F7" s="70"/>
      <c r="G7" s="29">
        <v>1980</v>
      </c>
      <c r="H7" s="77">
        <v>2086000</v>
      </c>
      <c r="I7" s="78" t="s">
        <v>106</v>
      </c>
      <c r="J7" s="72" t="s">
        <v>98</v>
      </c>
      <c r="K7" s="29" t="s">
        <v>99</v>
      </c>
      <c r="L7" s="29" t="s">
        <v>100</v>
      </c>
      <c r="M7" s="29" t="s">
        <v>92</v>
      </c>
      <c r="N7" s="29" t="s">
        <v>93</v>
      </c>
      <c r="O7" s="29"/>
      <c r="P7" s="29"/>
      <c r="Q7" s="29" t="s">
        <v>101</v>
      </c>
      <c r="R7" s="29" t="s">
        <v>101</v>
      </c>
      <c r="S7" s="29" t="s">
        <v>101</v>
      </c>
      <c r="T7" s="29" t="s">
        <v>101</v>
      </c>
      <c r="U7" s="29"/>
      <c r="V7" s="29" t="s">
        <v>101</v>
      </c>
      <c r="W7" s="73"/>
      <c r="X7" s="29">
        <v>386</v>
      </c>
      <c r="Y7" s="29">
        <v>1</v>
      </c>
      <c r="Z7" s="29" t="s">
        <v>95</v>
      </c>
      <c r="AA7" s="29"/>
      <c r="AB7" s="32"/>
      <c r="AC7" s="45"/>
      <c r="AD7" s="45"/>
    </row>
    <row r="8" spans="1:30" s="68" customFormat="1" ht="102">
      <c r="A8" s="59">
        <v>3</v>
      </c>
      <c r="B8" s="15" t="s">
        <v>102</v>
      </c>
      <c r="C8" s="61" t="s">
        <v>97</v>
      </c>
      <c r="D8" s="62"/>
      <c r="E8" s="62"/>
      <c r="F8" s="62" t="s">
        <v>537</v>
      </c>
      <c r="G8" s="61">
        <v>1902</v>
      </c>
      <c r="H8" s="63">
        <v>891000</v>
      </c>
      <c r="I8" s="64" t="s">
        <v>106</v>
      </c>
      <c r="J8" s="75"/>
      <c r="K8" s="61" t="s">
        <v>103</v>
      </c>
      <c r="L8" s="61"/>
      <c r="M8" s="61"/>
      <c r="N8" s="61" t="s">
        <v>93</v>
      </c>
      <c r="O8" s="61"/>
      <c r="P8" s="61" t="s">
        <v>538</v>
      </c>
      <c r="Q8" s="61" t="s">
        <v>94</v>
      </c>
      <c r="R8" s="61" t="s">
        <v>94</v>
      </c>
      <c r="S8" s="61" t="s">
        <v>94</v>
      </c>
      <c r="T8" s="61" t="s">
        <v>94</v>
      </c>
      <c r="U8" s="61"/>
      <c r="V8" s="61" t="s">
        <v>94</v>
      </c>
      <c r="W8" s="66"/>
      <c r="X8" s="61">
        <v>318</v>
      </c>
      <c r="Y8" s="61"/>
      <c r="Z8" s="61"/>
      <c r="AA8" s="61"/>
      <c r="AB8" s="67"/>
      <c r="AC8" s="45"/>
      <c r="AD8" s="45"/>
    </row>
    <row r="9" spans="1:30" s="68" customFormat="1" ht="38.25">
      <c r="A9" s="69">
        <v>4</v>
      </c>
      <c r="B9" s="76" t="s">
        <v>104</v>
      </c>
      <c r="C9" s="29" t="s">
        <v>105</v>
      </c>
      <c r="D9" s="70"/>
      <c r="E9" s="70"/>
      <c r="F9" s="70"/>
      <c r="G9" s="29">
        <v>1900</v>
      </c>
      <c r="H9" s="77">
        <v>135000</v>
      </c>
      <c r="I9" s="78" t="s">
        <v>530</v>
      </c>
      <c r="J9" s="79"/>
      <c r="K9" s="29" t="s">
        <v>107</v>
      </c>
      <c r="L9" s="29" t="s">
        <v>108</v>
      </c>
      <c r="M9" s="29" t="s">
        <v>109</v>
      </c>
      <c r="N9" s="29" t="s">
        <v>110</v>
      </c>
      <c r="O9" s="29"/>
      <c r="P9" s="29"/>
      <c r="Q9" s="29" t="s">
        <v>94</v>
      </c>
      <c r="R9" s="29" t="s">
        <v>94</v>
      </c>
      <c r="S9" s="29"/>
      <c r="T9" s="29"/>
      <c r="U9" s="29"/>
      <c r="V9" s="29"/>
      <c r="W9" s="73"/>
      <c r="X9" s="29">
        <v>59.4</v>
      </c>
      <c r="Y9" s="29">
        <v>1</v>
      </c>
      <c r="Z9" s="29" t="s">
        <v>50</v>
      </c>
      <c r="AA9" s="29"/>
      <c r="AB9" s="32"/>
      <c r="AC9" s="45"/>
      <c r="AD9" s="45"/>
    </row>
    <row r="10" spans="1:30" s="68" customFormat="1" ht="38.25">
      <c r="A10" s="59">
        <v>5</v>
      </c>
      <c r="B10" s="76" t="s">
        <v>104</v>
      </c>
      <c r="C10" s="29" t="s">
        <v>105</v>
      </c>
      <c r="D10" s="70"/>
      <c r="E10" s="70"/>
      <c r="F10" s="70"/>
      <c r="G10" s="29">
        <v>1900</v>
      </c>
      <c r="H10" s="77">
        <v>94000</v>
      </c>
      <c r="I10" s="78" t="s">
        <v>530</v>
      </c>
      <c r="J10" s="80"/>
      <c r="K10" s="29" t="s">
        <v>111</v>
      </c>
      <c r="L10" s="29" t="s">
        <v>108</v>
      </c>
      <c r="M10" s="29" t="s">
        <v>109</v>
      </c>
      <c r="N10" s="29" t="s">
        <v>93</v>
      </c>
      <c r="O10" s="29"/>
      <c r="P10" s="29"/>
      <c r="Q10" s="29" t="s">
        <v>94</v>
      </c>
      <c r="R10" s="29" t="s">
        <v>94</v>
      </c>
      <c r="S10" s="29" t="s">
        <v>94</v>
      </c>
      <c r="T10" s="29" t="s">
        <v>94</v>
      </c>
      <c r="U10" s="29"/>
      <c r="V10" s="29" t="s">
        <v>94</v>
      </c>
      <c r="W10" s="73"/>
      <c r="X10" s="29">
        <v>41.18</v>
      </c>
      <c r="Y10" s="29">
        <v>1</v>
      </c>
      <c r="Z10" s="29" t="s">
        <v>50</v>
      </c>
      <c r="AA10" s="29"/>
      <c r="AB10" s="32"/>
      <c r="AC10" s="45"/>
      <c r="AD10" s="45"/>
    </row>
    <row r="11" spans="1:30" s="68" customFormat="1" ht="38.25">
      <c r="A11" s="69">
        <v>6</v>
      </c>
      <c r="B11" s="76" t="s">
        <v>104</v>
      </c>
      <c r="C11" s="29" t="s">
        <v>105</v>
      </c>
      <c r="D11" s="70"/>
      <c r="E11" s="70"/>
      <c r="F11" s="70"/>
      <c r="G11" s="29">
        <v>1950</v>
      </c>
      <c r="H11" s="77">
        <v>132000</v>
      </c>
      <c r="I11" s="78" t="s">
        <v>530</v>
      </c>
      <c r="J11" s="80"/>
      <c r="K11" s="29" t="s">
        <v>112</v>
      </c>
      <c r="L11" s="29" t="s">
        <v>113</v>
      </c>
      <c r="M11" s="29" t="s">
        <v>109</v>
      </c>
      <c r="N11" s="29" t="s">
        <v>93</v>
      </c>
      <c r="O11" s="29"/>
      <c r="P11" s="29"/>
      <c r="Q11" s="29" t="s">
        <v>94</v>
      </c>
      <c r="R11" s="29" t="s">
        <v>94</v>
      </c>
      <c r="S11" s="29" t="s">
        <v>94</v>
      </c>
      <c r="T11" s="29" t="s">
        <v>94</v>
      </c>
      <c r="U11" s="29"/>
      <c r="V11" s="29" t="s">
        <v>94</v>
      </c>
      <c r="W11" s="73"/>
      <c r="X11" s="29" t="s">
        <v>114</v>
      </c>
      <c r="Y11" s="29">
        <v>1</v>
      </c>
      <c r="Z11" s="29" t="s">
        <v>50</v>
      </c>
      <c r="AA11" s="29"/>
      <c r="AB11" s="32"/>
      <c r="AC11" s="45"/>
      <c r="AD11" s="45"/>
    </row>
    <row r="12" spans="1:30" s="68" customFormat="1" ht="38.25">
      <c r="A12" s="59">
        <v>7</v>
      </c>
      <c r="B12" s="76" t="s">
        <v>104</v>
      </c>
      <c r="C12" s="29" t="s">
        <v>105</v>
      </c>
      <c r="D12" s="70"/>
      <c r="E12" s="70"/>
      <c r="F12" s="70"/>
      <c r="G12" s="29" t="s">
        <v>115</v>
      </c>
      <c r="H12" s="77">
        <v>160000</v>
      </c>
      <c r="I12" s="78" t="s">
        <v>106</v>
      </c>
      <c r="J12" s="80"/>
      <c r="K12" s="29" t="s">
        <v>116</v>
      </c>
      <c r="L12" s="29"/>
      <c r="M12" s="29"/>
      <c r="N12" s="29" t="s">
        <v>93</v>
      </c>
      <c r="O12" s="29"/>
      <c r="P12" s="29"/>
      <c r="Q12" s="29" t="s">
        <v>94</v>
      </c>
      <c r="R12" s="29" t="s">
        <v>94</v>
      </c>
      <c r="S12" s="29" t="s">
        <v>94</v>
      </c>
      <c r="T12" s="29" t="s">
        <v>94</v>
      </c>
      <c r="U12" s="29"/>
      <c r="V12" s="29" t="s">
        <v>94</v>
      </c>
      <c r="W12" s="73"/>
      <c r="X12" s="29">
        <v>55</v>
      </c>
      <c r="Y12" s="29"/>
      <c r="Z12" s="29"/>
      <c r="AA12" s="29"/>
      <c r="AB12" s="32"/>
      <c r="AC12" s="45"/>
      <c r="AD12" s="45"/>
    </row>
    <row r="13" spans="1:30" s="68" customFormat="1" ht="38.25">
      <c r="A13" s="69">
        <v>8</v>
      </c>
      <c r="B13" s="76" t="s">
        <v>117</v>
      </c>
      <c r="C13" s="29" t="s">
        <v>118</v>
      </c>
      <c r="D13" s="70"/>
      <c r="E13" s="70"/>
      <c r="F13" s="70"/>
      <c r="G13" s="29" t="s">
        <v>115</v>
      </c>
      <c r="H13" s="81">
        <v>931</v>
      </c>
      <c r="I13" s="78" t="s">
        <v>89</v>
      </c>
      <c r="J13" s="80"/>
      <c r="K13" s="29" t="s">
        <v>119</v>
      </c>
      <c r="L13" s="29"/>
      <c r="M13" s="29"/>
      <c r="N13" s="29" t="s">
        <v>93</v>
      </c>
      <c r="O13" s="29"/>
      <c r="P13" s="29"/>
      <c r="Q13" s="29" t="s">
        <v>94</v>
      </c>
      <c r="R13" s="29" t="s">
        <v>94</v>
      </c>
      <c r="S13" s="29" t="s">
        <v>94</v>
      </c>
      <c r="T13" s="29" t="s">
        <v>94</v>
      </c>
      <c r="U13" s="29"/>
      <c r="V13" s="29" t="s">
        <v>94</v>
      </c>
      <c r="W13" s="73"/>
      <c r="X13" s="29">
        <v>165</v>
      </c>
      <c r="Y13" s="29"/>
      <c r="Z13" s="29"/>
      <c r="AA13" s="29"/>
      <c r="AB13" s="32"/>
      <c r="AC13" s="45"/>
      <c r="AD13" s="45"/>
    </row>
    <row r="14" spans="1:30" s="68" customFormat="1" ht="25.5">
      <c r="A14" s="59">
        <v>9</v>
      </c>
      <c r="B14" s="76" t="s">
        <v>104</v>
      </c>
      <c r="C14" s="29" t="s">
        <v>105</v>
      </c>
      <c r="D14" s="70"/>
      <c r="E14" s="70"/>
      <c r="F14" s="70"/>
      <c r="G14" s="29">
        <v>1933</v>
      </c>
      <c r="H14" s="77">
        <v>555000</v>
      </c>
      <c r="I14" s="78" t="s">
        <v>106</v>
      </c>
      <c r="J14" s="80"/>
      <c r="K14" s="29" t="s">
        <v>120</v>
      </c>
      <c r="L14" s="29" t="s">
        <v>113</v>
      </c>
      <c r="M14" s="29" t="s">
        <v>109</v>
      </c>
      <c r="N14" s="29" t="s">
        <v>121</v>
      </c>
      <c r="O14" s="29"/>
      <c r="P14" s="29"/>
      <c r="Q14" s="29" t="s">
        <v>94</v>
      </c>
      <c r="R14" s="29" t="s">
        <v>94</v>
      </c>
      <c r="S14" s="29" t="s">
        <v>94</v>
      </c>
      <c r="T14" s="29" t="s">
        <v>94</v>
      </c>
      <c r="U14" s="29"/>
      <c r="V14" s="29" t="s">
        <v>94</v>
      </c>
      <c r="W14" s="73"/>
      <c r="X14" s="29">
        <v>191.43</v>
      </c>
      <c r="Y14" s="29">
        <v>1</v>
      </c>
      <c r="Z14" s="29" t="s">
        <v>95</v>
      </c>
      <c r="AA14" s="29"/>
      <c r="AB14" s="32"/>
      <c r="AC14" s="45"/>
      <c r="AD14" s="45"/>
    </row>
    <row r="15" spans="1:30" s="68" customFormat="1" ht="38.25">
      <c r="A15" s="69">
        <v>10</v>
      </c>
      <c r="B15" s="76" t="s">
        <v>117</v>
      </c>
      <c r="C15" s="29" t="s">
        <v>118</v>
      </c>
      <c r="D15" s="70"/>
      <c r="E15" s="70"/>
      <c r="F15" s="70"/>
      <c r="G15" s="29">
        <v>1900</v>
      </c>
      <c r="H15" s="81">
        <v>3706</v>
      </c>
      <c r="I15" s="78" t="s">
        <v>89</v>
      </c>
      <c r="J15" s="80"/>
      <c r="K15" s="29" t="s">
        <v>122</v>
      </c>
      <c r="L15" s="29" t="s">
        <v>123</v>
      </c>
      <c r="M15" s="29" t="s">
        <v>109</v>
      </c>
      <c r="N15" s="29" t="s">
        <v>110</v>
      </c>
      <c r="O15" s="29"/>
      <c r="P15" s="29"/>
      <c r="Q15" s="29" t="s">
        <v>94</v>
      </c>
      <c r="R15" s="29" t="s">
        <v>94</v>
      </c>
      <c r="S15" s="29" t="s">
        <v>94</v>
      </c>
      <c r="T15" s="29" t="s">
        <v>94</v>
      </c>
      <c r="U15" s="29"/>
      <c r="V15" s="29" t="s">
        <v>94</v>
      </c>
      <c r="W15" s="73"/>
      <c r="X15" s="29">
        <v>152.2</v>
      </c>
      <c r="Y15" s="29">
        <v>1</v>
      </c>
      <c r="Z15" s="29" t="s">
        <v>50</v>
      </c>
      <c r="AA15" s="29"/>
      <c r="AB15" s="32"/>
      <c r="AC15" s="45"/>
      <c r="AD15" s="45"/>
    </row>
    <row r="16" spans="1:30" s="68" customFormat="1" ht="38.25">
      <c r="A16" s="59">
        <v>11</v>
      </c>
      <c r="B16" s="76" t="s">
        <v>104</v>
      </c>
      <c r="C16" s="29" t="s">
        <v>105</v>
      </c>
      <c r="D16" s="70"/>
      <c r="E16" s="70"/>
      <c r="F16" s="70"/>
      <c r="G16" s="29">
        <v>1960</v>
      </c>
      <c r="H16" s="77">
        <v>244000</v>
      </c>
      <c r="I16" s="78" t="s">
        <v>106</v>
      </c>
      <c r="J16" s="80"/>
      <c r="K16" s="29" t="s">
        <v>124</v>
      </c>
      <c r="L16" s="29" t="s">
        <v>108</v>
      </c>
      <c r="M16" s="29" t="s">
        <v>109</v>
      </c>
      <c r="N16" s="29" t="s">
        <v>125</v>
      </c>
      <c r="O16" s="29"/>
      <c r="P16" s="29"/>
      <c r="Q16" s="29" t="s">
        <v>94</v>
      </c>
      <c r="R16" s="29" t="s">
        <v>94</v>
      </c>
      <c r="S16" s="29" t="s">
        <v>94</v>
      </c>
      <c r="T16" s="29" t="s">
        <v>94</v>
      </c>
      <c r="U16" s="29"/>
      <c r="V16" s="29" t="s">
        <v>94</v>
      </c>
      <c r="W16" s="73"/>
      <c r="X16" s="29">
        <v>82.23</v>
      </c>
      <c r="Y16" s="29">
        <v>1</v>
      </c>
      <c r="Z16" s="29" t="s">
        <v>50</v>
      </c>
      <c r="AA16" s="29"/>
      <c r="AB16" s="32"/>
      <c r="AC16" s="45"/>
      <c r="AD16" s="45"/>
    </row>
    <row r="17" spans="1:30" s="68" customFormat="1" ht="38.25">
      <c r="A17" s="69">
        <v>12</v>
      </c>
      <c r="B17" s="76" t="s">
        <v>126</v>
      </c>
      <c r="C17" s="29" t="s">
        <v>127</v>
      </c>
      <c r="D17" s="70"/>
      <c r="E17" s="70"/>
      <c r="F17" s="70"/>
      <c r="G17" s="29" t="s">
        <v>115</v>
      </c>
      <c r="H17" s="71">
        <v>1265276.09</v>
      </c>
      <c r="I17" s="78" t="s">
        <v>89</v>
      </c>
      <c r="J17" s="80"/>
      <c r="K17" s="29" t="s">
        <v>128</v>
      </c>
      <c r="L17" s="29" t="s">
        <v>129</v>
      </c>
      <c r="M17" s="29" t="s">
        <v>109</v>
      </c>
      <c r="N17" s="29" t="s">
        <v>110</v>
      </c>
      <c r="O17" s="29"/>
      <c r="P17" s="29"/>
      <c r="Q17" s="29" t="s">
        <v>101</v>
      </c>
      <c r="R17" s="29" t="s">
        <v>101</v>
      </c>
      <c r="S17" s="29" t="s">
        <v>101</v>
      </c>
      <c r="T17" s="29" t="s">
        <v>101</v>
      </c>
      <c r="U17" s="29"/>
      <c r="V17" s="29" t="s">
        <v>101</v>
      </c>
      <c r="W17" s="73"/>
      <c r="X17" s="29">
        <v>240.75</v>
      </c>
      <c r="Y17" s="29">
        <v>2</v>
      </c>
      <c r="Z17" s="29" t="s">
        <v>95</v>
      </c>
      <c r="AA17" s="29"/>
      <c r="AB17" s="32"/>
      <c r="AC17" s="45"/>
      <c r="AD17" s="45"/>
    </row>
    <row r="18" spans="1:30" s="68" customFormat="1" ht="38.25">
      <c r="A18" s="59">
        <v>13</v>
      </c>
      <c r="B18" s="76" t="s">
        <v>104</v>
      </c>
      <c r="C18" s="29" t="s">
        <v>105</v>
      </c>
      <c r="D18" s="70"/>
      <c r="E18" s="70"/>
      <c r="F18" s="70"/>
      <c r="G18" s="29" t="s">
        <v>115</v>
      </c>
      <c r="H18" s="77">
        <v>317000</v>
      </c>
      <c r="I18" s="78" t="s">
        <v>530</v>
      </c>
      <c r="J18" s="80"/>
      <c r="K18" s="29" t="s">
        <v>130</v>
      </c>
      <c r="L18" s="29" t="s">
        <v>123</v>
      </c>
      <c r="M18" s="29" t="s">
        <v>109</v>
      </c>
      <c r="N18" s="29" t="s">
        <v>110</v>
      </c>
      <c r="O18" s="29"/>
      <c r="P18" s="29"/>
      <c r="Q18" s="29" t="s">
        <v>94</v>
      </c>
      <c r="R18" s="29" t="s">
        <v>94</v>
      </c>
      <c r="S18" s="29" t="s">
        <v>94</v>
      </c>
      <c r="T18" s="29" t="s">
        <v>94</v>
      </c>
      <c r="U18" s="29"/>
      <c r="V18" s="29" t="s">
        <v>94</v>
      </c>
      <c r="W18" s="73"/>
      <c r="X18" s="29" t="s">
        <v>131</v>
      </c>
      <c r="Y18" s="29" t="s">
        <v>132</v>
      </c>
      <c r="Z18" s="29" t="s">
        <v>50</v>
      </c>
      <c r="AA18" s="29"/>
      <c r="AB18" s="32"/>
      <c r="AC18" s="45"/>
      <c r="AD18" s="45"/>
    </row>
    <row r="19" spans="1:30" s="68" customFormat="1" ht="38.25">
      <c r="A19" s="69">
        <v>14</v>
      </c>
      <c r="B19" s="76" t="s">
        <v>104</v>
      </c>
      <c r="C19" s="29" t="s">
        <v>105</v>
      </c>
      <c r="D19" s="70"/>
      <c r="E19" s="70"/>
      <c r="F19" s="70"/>
      <c r="G19" s="29">
        <v>1928</v>
      </c>
      <c r="H19" s="71">
        <v>97500</v>
      </c>
      <c r="I19" s="78" t="s">
        <v>89</v>
      </c>
      <c r="J19" s="80"/>
      <c r="K19" s="29" t="s">
        <v>133</v>
      </c>
      <c r="L19" s="29" t="s">
        <v>108</v>
      </c>
      <c r="M19" s="29" t="s">
        <v>109</v>
      </c>
      <c r="N19" s="29" t="s">
        <v>110</v>
      </c>
      <c r="O19" s="29"/>
      <c r="P19" s="29"/>
      <c r="Q19" s="29" t="s">
        <v>94</v>
      </c>
      <c r="R19" s="29" t="s">
        <v>94</v>
      </c>
      <c r="S19" s="29" t="s">
        <v>94</v>
      </c>
      <c r="T19" s="29" t="s">
        <v>94</v>
      </c>
      <c r="U19" s="29"/>
      <c r="V19" s="29" t="s">
        <v>94</v>
      </c>
      <c r="W19" s="73"/>
      <c r="X19" s="29">
        <v>130</v>
      </c>
      <c r="Y19" s="29">
        <v>2</v>
      </c>
      <c r="Z19" s="29" t="s">
        <v>50</v>
      </c>
      <c r="AA19" s="29"/>
      <c r="AB19" s="32"/>
      <c r="AC19" s="45"/>
      <c r="AD19" s="45"/>
    </row>
    <row r="20" spans="1:30" s="68" customFormat="1" ht="38.25">
      <c r="A20" s="59">
        <v>15</v>
      </c>
      <c r="B20" s="76" t="s">
        <v>104</v>
      </c>
      <c r="C20" s="29" t="s">
        <v>105</v>
      </c>
      <c r="D20" s="70"/>
      <c r="E20" s="70"/>
      <c r="F20" s="70"/>
      <c r="G20" s="29">
        <v>1850</v>
      </c>
      <c r="H20" s="77">
        <v>155000</v>
      </c>
      <c r="I20" s="78" t="s">
        <v>530</v>
      </c>
      <c r="J20" s="80"/>
      <c r="K20" s="29" t="s">
        <v>134</v>
      </c>
      <c r="L20" s="29" t="s">
        <v>113</v>
      </c>
      <c r="M20" s="29" t="s">
        <v>109</v>
      </c>
      <c r="N20" s="29" t="s">
        <v>135</v>
      </c>
      <c r="O20" s="29"/>
      <c r="P20" s="29"/>
      <c r="Q20" s="29" t="s">
        <v>94</v>
      </c>
      <c r="R20" s="29" t="s">
        <v>94</v>
      </c>
      <c r="S20" s="29" t="s">
        <v>94</v>
      </c>
      <c r="T20" s="29" t="s">
        <v>94</v>
      </c>
      <c r="U20" s="29"/>
      <c r="V20" s="29" t="s">
        <v>94</v>
      </c>
      <c r="W20" s="73"/>
      <c r="X20" s="29">
        <v>68.12</v>
      </c>
      <c r="Y20" s="29">
        <v>2</v>
      </c>
      <c r="Z20" s="29" t="s">
        <v>50</v>
      </c>
      <c r="AA20" s="29"/>
      <c r="AB20" s="32"/>
      <c r="AC20" s="45"/>
      <c r="AD20" s="45"/>
    </row>
    <row r="21" spans="1:30" s="68" customFormat="1" ht="38.25">
      <c r="A21" s="69">
        <v>16</v>
      </c>
      <c r="B21" s="76" t="s">
        <v>104</v>
      </c>
      <c r="C21" s="29" t="s">
        <v>105</v>
      </c>
      <c r="D21" s="70"/>
      <c r="E21" s="70"/>
      <c r="F21" s="70"/>
      <c r="G21" s="29">
        <v>1930</v>
      </c>
      <c r="H21" s="77">
        <v>483000</v>
      </c>
      <c r="I21" s="78" t="s">
        <v>106</v>
      </c>
      <c r="J21" s="80"/>
      <c r="K21" s="29" t="s">
        <v>136</v>
      </c>
      <c r="L21" s="29" t="s">
        <v>113</v>
      </c>
      <c r="M21" s="29" t="s">
        <v>109</v>
      </c>
      <c r="N21" s="29" t="s">
        <v>110</v>
      </c>
      <c r="O21" s="29"/>
      <c r="P21" s="29"/>
      <c r="Q21" s="29" t="s">
        <v>94</v>
      </c>
      <c r="R21" s="29" t="s">
        <v>94</v>
      </c>
      <c r="S21" s="29" t="s">
        <v>94</v>
      </c>
      <c r="T21" s="29" t="s">
        <v>94</v>
      </c>
      <c r="U21" s="29"/>
      <c r="V21" s="29" t="s">
        <v>94</v>
      </c>
      <c r="W21" s="73"/>
      <c r="X21" s="29">
        <v>166.55</v>
      </c>
      <c r="Y21" s="29">
        <v>2</v>
      </c>
      <c r="Z21" s="29" t="s">
        <v>50</v>
      </c>
      <c r="AA21" s="29"/>
      <c r="AB21" s="32"/>
      <c r="AC21" s="45"/>
      <c r="AD21" s="45"/>
    </row>
    <row r="22" spans="1:30" s="68" customFormat="1" ht="38.25">
      <c r="A22" s="59">
        <v>17</v>
      </c>
      <c r="B22" s="76" t="s">
        <v>104</v>
      </c>
      <c r="C22" s="29" t="s">
        <v>105</v>
      </c>
      <c r="D22" s="70"/>
      <c r="E22" s="70"/>
      <c r="F22" s="70"/>
      <c r="G22" s="29">
        <v>1930</v>
      </c>
      <c r="H22" s="71">
        <v>68820</v>
      </c>
      <c r="I22" s="78" t="s">
        <v>89</v>
      </c>
      <c r="J22" s="80"/>
      <c r="K22" s="29" t="s">
        <v>137</v>
      </c>
      <c r="L22" s="29" t="s">
        <v>108</v>
      </c>
      <c r="M22" s="29" t="s">
        <v>109</v>
      </c>
      <c r="N22" s="29" t="s">
        <v>110</v>
      </c>
      <c r="O22" s="29"/>
      <c r="P22" s="29"/>
      <c r="Q22" s="29" t="s">
        <v>94</v>
      </c>
      <c r="R22" s="29" t="s">
        <v>94</v>
      </c>
      <c r="S22" s="29" t="s">
        <v>94</v>
      </c>
      <c r="T22" s="29" t="s">
        <v>94</v>
      </c>
      <c r="U22" s="29"/>
      <c r="V22" s="29" t="s">
        <v>94</v>
      </c>
      <c r="W22" s="73"/>
      <c r="X22" s="29">
        <v>68.82</v>
      </c>
      <c r="Y22" s="29">
        <v>1</v>
      </c>
      <c r="Z22" s="29" t="s">
        <v>50</v>
      </c>
      <c r="AA22" s="29"/>
      <c r="AB22" s="32"/>
      <c r="AC22" s="45"/>
      <c r="AD22" s="45"/>
    </row>
    <row r="23" spans="1:30" s="68" customFormat="1" ht="38.25">
      <c r="A23" s="69">
        <v>18</v>
      </c>
      <c r="B23" s="76" t="s">
        <v>104</v>
      </c>
      <c r="C23" s="29" t="s">
        <v>105</v>
      </c>
      <c r="D23" s="70"/>
      <c r="E23" s="70"/>
      <c r="F23" s="70"/>
      <c r="G23" s="29">
        <v>1930</v>
      </c>
      <c r="H23" s="71">
        <v>20505</v>
      </c>
      <c r="I23" s="78" t="s">
        <v>89</v>
      </c>
      <c r="J23" s="80"/>
      <c r="K23" s="29" t="s">
        <v>138</v>
      </c>
      <c r="L23" s="29" t="s">
        <v>139</v>
      </c>
      <c r="M23" s="29" t="s">
        <v>109</v>
      </c>
      <c r="N23" s="29" t="s">
        <v>110</v>
      </c>
      <c r="O23" s="29"/>
      <c r="P23" s="29"/>
      <c r="Q23" s="29" t="s">
        <v>94</v>
      </c>
      <c r="R23" s="29" t="s">
        <v>94</v>
      </c>
      <c r="S23" s="29" t="s">
        <v>94</v>
      </c>
      <c r="T23" s="29" t="s">
        <v>94</v>
      </c>
      <c r="U23" s="29"/>
      <c r="V23" s="29" t="s">
        <v>94</v>
      </c>
      <c r="W23" s="73"/>
      <c r="X23" s="29">
        <v>119.8</v>
      </c>
      <c r="Y23" s="29">
        <v>1</v>
      </c>
      <c r="Z23" s="29" t="s">
        <v>50</v>
      </c>
      <c r="AA23" s="29"/>
      <c r="AB23" s="32"/>
      <c r="AC23" s="45"/>
      <c r="AD23" s="45"/>
    </row>
    <row r="24" spans="1:30" s="68" customFormat="1" ht="12.75">
      <c r="A24" s="59">
        <v>19</v>
      </c>
      <c r="B24" s="82" t="s">
        <v>104</v>
      </c>
      <c r="C24" s="29" t="s">
        <v>105</v>
      </c>
      <c r="D24" s="70"/>
      <c r="E24" s="70"/>
      <c r="F24" s="70"/>
      <c r="G24" s="29">
        <v>1966</v>
      </c>
      <c r="H24" s="77">
        <v>609000</v>
      </c>
      <c r="I24" s="78" t="s">
        <v>106</v>
      </c>
      <c r="J24" s="80"/>
      <c r="K24" s="29" t="s">
        <v>140</v>
      </c>
      <c r="L24" s="29" t="s">
        <v>113</v>
      </c>
      <c r="M24" s="29" t="s">
        <v>92</v>
      </c>
      <c r="N24" s="29" t="s">
        <v>141</v>
      </c>
      <c r="O24" s="29"/>
      <c r="P24" s="29"/>
      <c r="Q24" s="29" t="s">
        <v>101</v>
      </c>
      <c r="R24" s="29" t="s">
        <v>101</v>
      </c>
      <c r="S24" s="29" t="s">
        <v>101</v>
      </c>
      <c r="T24" s="29" t="s">
        <v>101</v>
      </c>
      <c r="U24" s="29"/>
      <c r="V24" s="29" t="s">
        <v>101</v>
      </c>
      <c r="W24" s="73"/>
      <c r="X24" s="29">
        <v>210</v>
      </c>
      <c r="Y24" s="29">
        <v>2</v>
      </c>
      <c r="Z24" s="29" t="s">
        <v>95</v>
      </c>
      <c r="AA24" s="29" t="s">
        <v>95</v>
      </c>
      <c r="AB24" s="32" t="s">
        <v>50</v>
      </c>
      <c r="AC24" s="45"/>
      <c r="AD24" s="45"/>
    </row>
    <row r="25" spans="1:30" s="68" customFormat="1" ht="38.25">
      <c r="A25" s="69">
        <v>20</v>
      </c>
      <c r="B25" s="76" t="s">
        <v>104</v>
      </c>
      <c r="C25" s="29" t="s">
        <v>105</v>
      </c>
      <c r="D25" s="70"/>
      <c r="E25" s="70"/>
      <c r="F25" s="70"/>
      <c r="G25" s="29">
        <v>1930</v>
      </c>
      <c r="H25" s="77">
        <v>175000</v>
      </c>
      <c r="I25" s="78" t="s">
        <v>530</v>
      </c>
      <c r="J25" s="80"/>
      <c r="K25" s="29" t="s">
        <v>142</v>
      </c>
      <c r="L25" s="29" t="s">
        <v>108</v>
      </c>
      <c r="M25" s="29" t="s">
        <v>109</v>
      </c>
      <c r="N25" s="29" t="s">
        <v>110</v>
      </c>
      <c r="O25" s="29"/>
      <c r="P25" s="29"/>
      <c r="Q25" s="29"/>
      <c r="R25" s="29"/>
      <c r="S25" s="29"/>
      <c r="T25" s="29"/>
      <c r="U25" s="29"/>
      <c r="V25" s="29"/>
      <c r="W25" s="73"/>
      <c r="X25" s="29">
        <v>77.12</v>
      </c>
      <c r="Y25" s="29">
        <v>1</v>
      </c>
      <c r="Z25" s="29" t="s">
        <v>50</v>
      </c>
      <c r="AA25" s="29"/>
      <c r="AB25" s="32"/>
      <c r="AC25" s="45"/>
      <c r="AD25" s="45"/>
    </row>
    <row r="26" spans="1:30" s="68" customFormat="1" ht="38.25">
      <c r="A26" s="59">
        <v>21</v>
      </c>
      <c r="B26" s="76" t="s">
        <v>104</v>
      </c>
      <c r="C26" s="29" t="s">
        <v>105</v>
      </c>
      <c r="D26" s="70"/>
      <c r="E26" s="70"/>
      <c r="F26" s="70"/>
      <c r="G26" s="29">
        <v>1922</v>
      </c>
      <c r="H26" s="71">
        <v>36150</v>
      </c>
      <c r="I26" s="78" t="s">
        <v>89</v>
      </c>
      <c r="J26" s="80"/>
      <c r="K26" s="29" t="s">
        <v>143</v>
      </c>
      <c r="L26" s="29" t="s">
        <v>144</v>
      </c>
      <c r="M26" s="29" t="s">
        <v>109</v>
      </c>
      <c r="N26" s="29" t="s">
        <v>110</v>
      </c>
      <c r="O26" s="29"/>
      <c r="P26" s="29"/>
      <c r="Q26" s="29" t="s">
        <v>94</v>
      </c>
      <c r="R26" s="29" t="s">
        <v>94</v>
      </c>
      <c r="S26" s="29" t="s">
        <v>94</v>
      </c>
      <c r="T26" s="29" t="s">
        <v>94</v>
      </c>
      <c r="U26" s="29"/>
      <c r="V26" s="29" t="s">
        <v>94</v>
      </c>
      <c r="W26" s="73"/>
      <c r="X26" s="29" t="s">
        <v>145</v>
      </c>
      <c r="Y26" s="29" t="s">
        <v>132</v>
      </c>
      <c r="Z26" s="29" t="s">
        <v>50</v>
      </c>
      <c r="AA26" s="29"/>
      <c r="AB26" s="32"/>
      <c r="AC26" s="45"/>
      <c r="AD26" s="45"/>
    </row>
    <row r="27" spans="1:30" s="68" customFormat="1" ht="38.25">
      <c r="A27" s="69">
        <v>22</v>
      </c>
      <c r="B27" s="76" t="s">
        <v>104</v>
      </c>
      <c r="C27" s="29" t="s">
        <v>105</v>
      </c>
      <c r="D27" s="70"/>
      <c r="E27" s="70"/>
      <c r="F27" s="70"/>
      <c r="G27" s="29">
        <v>1900</v>
      </c>
      <c r="H27" s="77">
        <v>442000</v>
      </c>
      <c r="I27" s="78" t="s">
        <v>106</v>
      </c>
      <c r="J27" s="80"/>
      <c r="K27" s="29" t="s">
        <v>122</v>
      </c>
      <c r="L27" s="29" t="s">
        <v>123</v>
      </c>
      <c r="M27" s="29" t="s">
        <v>109</v>
      </c>
      <c r="N27" s="29" t="s">
        <v>135</v>
      </c>
      <c r="O27" s="29"/>
      <c r="P27" s="29"/>
      <c r="Q27" s="29" t="s">
        <v>94</v>
      </c>
      <c r="R27" s="29" t="s">
        <v>94</v>
      </c>
      <c r="S27" s="29" t="s">
        <v>94</v>
      </c>
      <c r="T27" s="29" t="s">
        <v>94</v>
      </c>
      <c r="U27" s="29"/>
      <c r="V27" s="29" t="s">
        <v>94</v>
      </c>
      <c r="W27" s="73"/>
      <c r="X27" s="29">
        <v>152.6</v>
      </c>
      <c r="Y27" s="29">
        <v>1</v>
      </c>
      <c r="Z27" s="29" t="s">
        <v>50</v>
      </c>
      <c r="AA27" s="29"/>
      <c r="AB27" s="32"/>
      <c r="AC27" s="45"/>
      <c r="AD27" s="45"/>
    </row>
    <row r="28" spans="1:30" s="68" customFormat="1" ht="51">
      <c r="A28" s="59">
        <v>23</v>
      </c>
      <c r="B28" s="76" t="s">
        <v>146</v>
      </c>
      <c r="C28" s="29" t="s">
        <v>105</v>
      </c>
      <c r="D28" s="70"/>
      <c r="E28" s="70"/>
      <c r="F28" s="70"/>
      <c r="G28" s="29">
        <v>1965</v>
      </c>
      <c r="H28" s="77">
        <v>365000</v>
      </c>
      <c r="I28" s="78" t="s">
        <v>530</v>
      </c>
      <c r="J28" s="80"/>
      <c r="K28" s="29" t="s">
        <v>147</v>
      </c>
      <c r="L28" s="29" t="s">
        <v>148</v>
      </c>
      <c r="M28" s="29" t="s">
        <v>109</v>
      </c>
      <c r="N28" s="29" t="s">
        <v>149</v>
      </c>
      <c r="O28" s="29"/>
      <c r="P28" s="29"/>
      <c r="Q28" s="29" t="s">
        <v>94</v>
      </c>
      <c r="R28" s="29" t="s">
        <v>94</v>
      </c>
      <c r="S28" s="29" t="s">
        <v>94</v>
      </c>
      <c r="T28" s="29" t="s">
        <v>94</v>
      </c>
      <c r="U28" s="29"/>
      <c r="V28" s="29" t="s">
        <v>94</v>
      </c>
      <c r="W28" s="73"/>
      <c r="X28" s="29">
        <v>160.45</v>
      </c>
      <c r="Y28" s="29" t="s">
        <v>132</v>
      </c>
      <c r="Z28" s="29" t="s">
        <v>50</v>
      </c>
      <c r="AA28" s="29"/>
      <c r="AB28" s="32"/>
      <c r="AC28" s="45"/>
      <c r="AD28" s="45"/>
    </row>
    <row r="29" spans="1:30" s="68" customFormat="1" ht="25.5">
      <c r="A29" s="69">
        <v>24</v>
      </c>
      <c r="B29" s="76" t="s">
        <v>104</v>
      </c>
      <c r="C29" s="29" t="s">
        <v>105</v>
      </c>
      <c r="D29" s="70"/>
      <c r="E29" s="70"/>
      <c r="F29" s="70"/>
      <c r="G29" s="29">
        <v>2012</v>
      </c>
      <c r="H29" s="81">
        <v>943282</v>
      </c>
      <c r="I29" s="204" t="s">
        <v>89</v>
      </c>
      <c r="J29" s="80"/>
      <c r="K29" s="29" t="s">
        <v>150</v>
      </c>
      <c r="L29" s="29" t="s">
        <v>113</v>
      </c>
      <c r="M29" s="29" t="s">
        <v>92</v>
      </c>
      <c r="N29" s="29" t="s">
        <v>151</v>
      </c>
      <c r="O29" s="29"/>
      <c r="P29" s="29"/>
      <c r="Q29" s="29" t="s">
        <v>101</v>
      </c>
      <c r="R29" s="29" t="s">
        <v>101</v>
      </c>
      <c r="S29" s="29" t="s">
        <v>101</v>
      </c>
      <c r="T29" s="29" t="s">
        <v>101</v>
      </c>
      <c r="U29" s="29"/>
      <c r="V29" s="29" t="s">
        <v>101</v>
      </c>
      <c r="W29" s="73"/>
      <c r="X29" s="29">
        <v>343</v>
      </c>
      <c r="Y29" s="29">
        <v>2</v>
      </c>
      <c r="Z29" s="29" t="s">
        <v>95</v>
      </c>
      <c r="AA29" s="29" t="s">
        <v>95</v>
      </c>
      <c r="AB29" s="32"/>
      <c r="AC29" s="45"/>
      <c r="AD29" s="45"/>
    </row>
    <row r="30" spans="1:30" s="68" customFormat="1" ht="25.5">
      <c r="A30" s="59">
        <v>25</v>
      </c>
      <c r="B30" s="76" t="s">
        <v>146</v>
      </c>
      <c r="C30" s="29" t="s">
        <v>105</v>
      </c>
      <c r="D30" s="70"/>
      <c r="E30" s="70"/>
      <c r="F30" s="70"/>
      <c r="G30" s="29">
        <v>2006</v>
      </c>
      <c r="H30" s="77">
        <v>805000</v>
      </c>
      <c r="I30" s="78" t="s">
        <v>530</v>
      </c>
      <c r="J30" s="80"/>
      <c r="K30" s="29" t="s">
        <v>152</v>
      </c>
      <c r="L30" s="29" t="s">
        <v>100</v>
      </c>
      <c r="M30" s="29" t="s">
        <v>92</v>
      </c>
      <c r="N30" s="29" t="s">
        <v>153</v>
      </c>
      <c r="O30" s="29"/>
      <c r="P30" s="29"/>
      <c r="Q30" s="29" t="s">
        <v>101</v>
      </c>
      <c r="R30" s="29" t="s">
        <v>101</v>
      </c>
      <c r="S30" s="29" t="s">
        <v>101</v>
      </c>
      <c r="T30" s="29" t="s">
        <v>101</v>
      </c>
      <c r="U30" s="29"/>
      <c r="V30" s="29" t="s">
        <v>101</v>
      </c>
      <c r="W30" s="73"/>
      <c r="X30" s="29">
        <v>352.47</v>
      </c>
      <c r="Y30" s="29" t="s">
        <v>132</v>
      </c>
      <c r="Z30" s="29" t="s">
        <v>50</v>
      </c>
      <c r="AA30" s="29"/>
      <c r="AB30" s="32"/>
      <c r="AC30" s="45"/>
      <c r="AD30" s="45"/>
    </row>
    <row r="31" spans="1:30" s="68" customFormat="1" ht="12.75">
      <c r="A31" s="69">
        <v>26</v>
      </c>
      <c r="B31" s="76" t="s">
        <v>154</v>
      </c>
      <c r="C31" s="29" t="s">
        <v>155</v>
      </c>
      <c r="D31" s="70"/>
      <c r="E31" s="70"/>
      <c r="F31" s="70"/>
      <c r="G31" s="29">
        <v>2011</v>
      </c>
      <c r="H31" s="77">
        <v>45000</v>
      </c>
      <c r="I31" s="78" t="s">
        <v>530</v>
      </c>
      <c r="J31" s="80"/>
      <c r="K31" s="29" t="s">
        <v>156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73"/>
      <c r="X31" s="29">
        <v>400</v>
      </c>
      <c r="Y31" s="29"/>
      <c r="Z31" s="29"/>
      <c r="AA31" s="29"/>
      <c r="AB31" s="32"/>
      <c r="AC31" s="45"/>
      <c r="AD31" s="45"/>
    </row>
    <row r="32" spans="1:30" s="68" customFormat="1" ht="12.75">
      <c r="A32" s="59">
        <v>27</v>
      </c>
      <c r="B32" s="76" t="s">
        <v>154</v>
      </c>
      <c r="C32" s="29" t="s">
        <v>155</v>
      </c>
      <c r="D32" s="70"/>
      <c r="E32" s="70"/>
      <c r="F32" s="70"/>
      <c r="G32" s="29">
        <v>2016</v>
      </c>
      <c r="H32" s="71">
        <v>24669</v>
      </c>
      <c r="I32" s="204" t="s">
        <v>89</v>
      </c>
      <c r="J32" s="80"/>
      <c r="K32" s="29" t="s">
        <v>157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73"/>
      <c r="X32" s="29"/>
      <c r="Y32" s="29"/>
      <c r="Z32" s="29"/>
      <c r="AA32" s="29"/>
      <c r="AB32" s="32"/>
      <c r="AC32" s="45"/>
      <c r="AD32" s="45"/>
    </row>
    <row r="33" spans="1:30" s="68" customFormat="1" ht="12.75">
      <c r="A33" s="69">
        <v>28</v>
      </c>
      <c r="B33" s="76" t="s">
        <v>154</v>
      </c>
      <c r="C33" s="29" t="s">
        <v>155</v>
      </c>
      <c r="D33" s="70"/>
      <c r="E33" s="70"/>
      <c r="F33" s="70"/>
      <c r="G33" s="29">
        <v>2016</v>
      </c>
      <c r="H33" s="71">
        <v>7500</v>
      </c>
      <c r="I33" s="78" t="s">
        <v>89</v>
      </c>
      <c r="J33" s="80"/>
      <c r="K33" s="29" t="s">
        <v>158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73"/>
      <c r="X33" s="29"/>
      <c r="Y33" s="29"/>
      <c r="Z33" s="29"/>
      <c r="AA33" s="29"/>
      <c r="AB33" s="32"/>
      <c r="AC33" s="45"/>
      <c r="AD33" s="45"/>
    </row>
    <row r="34" spans="1:30" s="68" customFormat="1" ht="25.5">
      <c r="A34" s="59">
        <v>29</v>
      </c>
      <c r="B34" s="76" t="s">
        <v>154</v>
      </c>
      <c r="C34" s="29" t="s">
        <v>155</v>
      </c>
      <c r="D34" s="70"/>
      <c r="E34" s="70"/>
      <c r="F34" s="70"/>
      <c r="G34" s="29">
        <v>2010</v>
      </c>
      <c r="H34" s="77">
        <v>70000</v>
      </c>
      <c r="I34" s="78" t="s">
        <v>530</v>
      </c>
      <c r="J34" s="80"/>
      <c r="K34" s="29" t="s">
        <v>159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73"/>
      <c r="X34" s="29">
        <v>900</v>
      </c>
      <c r="Y34" s="29"/>
      <c r="Z34" s="29"/>
      <c r="AA34" s="29"/>
      <c r="AB34" s="32"/>
      <c r="AC34" s="45"/>
      <c r="AD34" s="45"/>
    </row>
    <row r="35" spans="1:30" s="68" customFormat="1" ht="25.5">
      <c r="A35" s="69">
        <v>30</v>
      </c>
      <c r="B35" s="76" t="s">
        <v>160</v>
      </c>
      <c r="C35" s="29"/>
      <c r="D35" s="70"/>
      <c r="E35" s="70"/>
      <c r="F35" s="70"/>
      <c r="G35" s="29">
        <v>2008</v>
      </c>
      <c r="H35" s="71">
        <v>1299121</v>
      </c>
      <c r="I35" s="78" t="s">
        <v>89</v>
      </c>
      <c r="J35" s="83"/>
      <c r="K35" s="29" t="s">
        <v>161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73"/>
      <c r="X35" s="29"/>
      <c r="Y35" s="29"/>
      <c r="Z35" s="29"/>
      <c r="AA35" s="29"/>
      <c r="AB35" s="32"/>
      <c r="AC35" s="45"/>
      <c r="AD35" s="45"/>
    </row>
    <row r="36" spans="1:30" s="68" customFormat="1" ht="25.5">
      <c r="A36" s="59">
        <v>31</v>
      </c>
      <c r="B36" s="82" t="s">
        <v>162</v>
      </c>
      <c r="C36" s="84" t="s">
        <v>163</v>
      </c>
      <c r="D36" s="70"/>
      <c r="E36" s="70"/>
      <c r="F36" s="70"/>
      <c r="G36" s="85">
        <v>2016</v>
      </c>
      <c r="H36" s="86">
        <v>1194638.47</v>
      </c>
      <c r="I36" s="78" t="s">
        <v>530</v>
      </c>
      <c r="J36" s="87"/>
      <c r="K36" s="30" t="s">
        <v>164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73"/>
      <c r="X36" s="29"/>
      <c r="Y36" s="29"/>
      <c r="Z36" s="29"/>
      <c r="AA36" s="29"/>
      <c r="AB36" s="32"/>
      <c r="AC36" s="45"/>
      <c r="AD36" s="45"/>
    </row>
    <row r="37" spans="1:30" s="68" customFormat="1" ht="12.75" customHeight="1">
      <c r="A37" s="69">
        <v>32</v>
      </c>
      <c r="B37" s="82" t="s">
        <v>165</v>
      </c>
      <c r="C37" s="79"/>
      <c r="D37" s="79"/>
      <c r="E37" s="79"/>
      <c r="F37" s="79"/>
      <c r="G37" s="85">
        <v>2016</v>
      </c>
      <c r="H37" s="88">
        <v>12804</v>
      </c>
      <c r="I37" s="339" t="s">
        <v>89</v>
      </c>
      <c r="J37" s="87"/>
      <c r="K37" s="30" t="s">
        <v>166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2"/>
      <c r="AC37" s="45"/>
      <c r="AD37" s="45"/>
    </row>
    <row r="38" spans="1:30" s="68" customFormat="1" ht="12.75">
      <c r="A38" s="59">
        <v>33</v>
      </c>
      <c r="B38" s="82" t="s">
        <v>165</v>
      </c>
      <c r="C38" s="79"/>
      <c r="D38" s="79"/>
      <c r="E38" s="79"/>
      <c r="F38" s="79"/>
      <c r="G38" s="85">
        <v>2016</v>
      </c>
      <c r="H38" s="88">
        <v>13219</v>
      </c>
      <c r="I38" s="339"/>
      <c r="J38" s="87"/>
      <c r="K38" s="30" t="s">
        <v>167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2"/>
      <c r="AC38" s="45"/>
      <c r="AD38" s="45"/>
    </row>
    <row r="39" spans="1:30" s="68" customFormat="1" ht="12.75">
      <c r="A39" s="69">
        <v>34</v>
      </c>
      <c r="B39" s="82" t="s">
        <v>168</v>
      </c>
      <c r="C39" s="79"/>
      <c r="D39" s="79"/>
      <c r="E39" s="79"/>
      <c r="F39" s="79"/>
      <c r="G39" s="85">
        <v>2017</v>
      </c>
      <c r="H39" s="88">
        <v>75000</v>
      </c>
      <c r="I39" s="339"/>
      <c r="J39" s="87"/>
      <c r="K39" s="30" t="s">
        <v>169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2"/>
      <c r="AC39" s="45"/>
      <c r="AD39" s="45"/>
    </row>
    <row r="40" spans="1:30" s="68" customFormat="1" ht="12.75">
      <c r="A40" s="59">
        <v>35</v>
      </c>
      <c r="B40" s="82" t="s">
        <v>104</v>
      </c>
      <c r="C40" s="79"/>
      <c r="D40" s="79"/>
      <c r="E40" s="79"/>
      <c r="F40" s="79"/>
      <c r="G40" s="85">
        <v>1984</v>
      </c>
      <c r="H40" s="88">
        <v>704000</v>
      </c>
      <c r="I40" s="339"/>
      <c r="J40" s="87"/>
      <c r="K40" s="30" t="s">
        <v>170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2"/>
      <c r="AC40" s="45"/>
      <c r="AD40" s="45"/>
    </row>
    <row r="41" spans="1:30" s="68" customFormat="1" ht="12.75">
      <c r="A41" s="69">
        <v>36</v>
      </c>
      <c r="B41" s="82" t="s">
        <v>171</v>
      </c>
      <c r="C41" s="79"/>
      <c r="D41" s="79"/>
      <c r="E41" s="79"/>
      <c r="F41" s="79"/>
      <c r="G41" s="85">
        <v>2017</v>
      </c>
      <c r="H41" s="88">
        <v>50000</v>
      </c>
      <c r="I41" s="339"/>
      <c r="J41" s="87"/>
      <c r="K41" s="30" t="s">
        <v>172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2"/>
      <c r="AC41" s="45"/>
      <c r="AD41" s="45"/>
    </row>
    <row r="42" spans="1:30" s="68" customFormat="1" ht="25.5">
      <c r="A42" s="59">
        <v>37</v>
      </c>
      <c r="B42" s="76" t="s">
        <v>173</v>
      </c>
      <c r="C42" s="29"/>
      <c r="D42" s="70"/>
      <c r="E42" s="70"/>
      <c r="F42" s="70"/>
      <c r="G42" s="29">
        <v>2013</v>
      </c>
      <c r="H42" s="71">
        <v>92728.67</v>
      </c>
      <c r="I42" s="78" t="s">
        <v>89</v>
      </c>
      <c r="J42" s="89"/>
      <c r="K42" s="29" t="s">
        <v>174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2"/>
      <c r="AC42" s="45"/>
      <c r="AD42" s="45"/>
    </row>
    <row r="43" spans="1:30" s="68" customFormat="1" ht="13.5" customHeight="1">
      <c r="A43" s="335" t="s">
        <v>175</v>
      </c>
      <c r="B43" s="335"/>
      <c r="C43" s="335"/>
      <c r="D43" s="335"/>
      <c r="E43" s="335"/>
      <c r="F43" s="335"/>
      <c r="G43" s="335"/>
      <c r="H43" s="90">
        <f>SUM(H6:H42)</f>
        <v>22596850.23</v>
      </c>
      <c r="I43" s="302"/>
      <c r="J43" s="91"/>
      <c r="K43" s="92"/>
      <c r="L43" s="93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73"/>
      <c r="X43" s="29"/>
      <c r="Y43" s="29"/>
      <c r="Z43" s="29"/>
      <c r="AA43" s="29"/>
      <c r="AB43" s="32"/>
      <c r="AC43" s="45"/>
      <c r="AD43" s="45"/>
    </row>
    <row r="44" spans="1:30" s="98" customFormat="1" ht="12.75" customHeight="1">
      <c r="A44" s="331" t="s">
        <v>176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94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6"/>
      <c r="AC44" s="97"/>
      <c r="AD44" s="97"/>
    </row>
    <row r="45" spans="1:30" s="68" customFormat="1" ht="140.25">
      <c r="A45" s="59">
        <v>1</v>
      </c>
      <c r="B45" s="60" t="s">
        <v>177</v>
      </c>
      <c r="C45" s="61" t="s">
        <v>178</v>
      </c>
      <c r="D45" s="61" t="s">
        <v>179</v>
      </c>
      <c r="E45" s="61" t="s">
        <v>23</v>
      </c>
      <c r="F45" s="61" t="s">
        <v>23</v>
      </c>
      <c r="G45" s="61">
        <v>1974</v>
      </c>
      <c r="H45" s="63">
        <v>3029000</v>
      </c>
      <c r="I45" s="64" t="s">
        <v>530</v>
      </c>
      <c r="J45" s="99" t="s">
        <v>180</v>
      </c>
      <c r="K45" s="61" t="s">
        <v>181</v>
      </c>
      <c r="L45" s="29" t="s">
        <v>182</v>
      </c>
      <c r="M45" s="29" t="s">
        <v>183</v>
      </c>
      <c r="N45" s="29"/>
      <c r="O45" s="29"/>
      <c r="P45" s="29" t="s">
        <v>184</v>
      </c>
      <c r="Q45" s="29" t="s">
        <v>185</v>
      </c>
      <c r="R45" s="29" t="s">
        <v>185</v>
      </c>
      <c r="S45" s="29" t="s">
        <v>185</v>
      </c>
      <c r="T45" s="29" t="s">
        <v>185</v>
      </c>
      <c r="U45" s="29" t="s">
        <v>185</v>
      </c>
      <c r="V45" s="29" t="s">
        <v>185</v>
      </c>
      <c r="W45" s="29"/>
      <c r="X45" s="29">
        <v>608</v>
      </c>
      <c r="Y45" s="29">
        <v>2</v>
      </c>
      <c r="Z45" s="29" t="s">
        <v>179</v>
      </c>
      <c r="AA45" s="29"/>
      <c r="AB45" s="32" t="s">
        <v>179</v>
      </c>
      <c r="AC45" s="45"/>
      <c r="AD45" s="45"/>
    </row>
    <row r="46" spans="1:30" s="68" customFormat="1" ht="12.75" customHeight="1">
      <c r="A46" s="335" t="s">
        <v>175</v>
      </c>
      <c r="B46" s="335"/>
      <c r="C46" s="335"/>
      <c r="D46" s="335"/>
      <c r="E46" s="335"/>
      <c r="F46" s="335"/>
      <c r="G46" s="335"/>
      <c r="H46" s="100">
        <f>SUM(H45)</f>
        <v>3029000</v>
      </c>
      <c r="I46" s="336"/>
      <c r="J46" s="336"/>
      <c r="K46" s="336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45"/>
      <c r="AD46" s="45"/>
    </row>
    <row r="47" spans="1:30" s="98" customFormat="1" ht="12.75" customHeight="1">
      <c r="A47" s="331" t="s">
        <v>186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94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97"/>
      <c r="AD47" s="97"/>
    </row>
    <row r="48" spans="1:30" s="68" customFormat="1" ht="140.25">
      <c r="A48" s="59">
        <v>1</v>
      </c>
      <c r="B48" s="60" t="s">
        <v>187</v>
      </c>
      <c r="C48" s="61" t="s">
        <v>178</v>
      </c>
      <c r="D48" s="61" t="s">
        <v>179</v>
      </c>
      <c r="E48" s="61" t="s">
        <v>23</v>
      </c>
      <c r="F48" s="61" t="s">
        <v>23</v>
      </c>
      <c r="G48" s="61">
        <v>1963</v>
      </c>
      <c r="H48" s="63">
        <v>2650000</v>
      </c>
      <c r="I48" s="103" t="s">
        <v>530</v>
      </c>
      <c r="J48" s="104" t="s">
        <v>188</v>
      </c>
      <c r="K48" s="61" t="s">
        <v>189</v>
      </c>
      <c r="L48" s="29" t="s">
        <v>190</v>
      </c>
      <c r="M48" s="29" t="s">
        <v>191</v>
      </c>
      <c r="N48" s="29" t="s">
        <v>192</v>
      </c>
      <c r="O48" s="29"/>
      <c r="P48" s="29" t="s">
        <v>193</v>
      </c>
      <c r="Q48" s="29" t="s">
        <v>185</v>
      </c>
      <c r="R48" s="29" t="s">
        <v>185</v>
      </c>
      <c r="S48" s="29" t="s">
        <v>185</v>
      </c>
      <c r="T48" s="29" t="s">
        <v>185</v>
      </c>
      <c r="U48" s="29" t="s">
        <v>194</v>
      </c>
      <c r="V48" s="29" t="s">
        <v>185</v>
      </c>
      <c r="W48" s="29"/>
      <c r="X48" s="29">
        <v>819.45</v>
      </c>
      <c r="Y48" s="29">
        <v>2</v>
      </c>
      <c r="Z48" s="29" t="s">
        <v>179</v>
      </c>
      <c r="AA48" s="29"/>
      <c r="AB48" s="32" t="s">
        <v>23</v>
      </c>
      <c r="AC48" s="45"/>
      <c r="AD48" s="45"/>
    </row>
    <row r="49" spans="1:30" s="108" customFormat="1" ht="12.75" customHeight="1">
      <c r="A49" s="335" t="s">
        <v>175</v>
      </c>
      <c r="B49" s="335"/>
      <c r="C49" s="335"/>
      <c r="D49" s="335"/>
      <c r="E49" s="335"/>
      <c r="F49" s="335"/>
      <c r="G49" s="335"/>
      <c r="H49" s="100">
        <f>SUM(H48)</f>
        <v>2650000</v>
      </c>
      <c r="I49" s="336"/>
      <c r="J49" s="336"/>
      <c r="K49" s="336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107"/>
      <c r="AD49" s="107"/>
    </row>
    <row r="50" spans="1:30" s="98" customFormat="1" ht="12.75" customHeight="1">
      <c r="A50" s="331" t="s">
        <v>195</v>
      </c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109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97"/>
      <c r="AD50" s="97"/>
    </row>
    <row r="51" spans="1:28" s="115" customFormat="1" ht="63.75">
      <c r="A51" s="59">
        <v>1</v>
      </c>
      <c r="B51" s="60" t="s">
        <v>196</v>
      </c>
      <c r="C51" s="61" t="s">
        <v>48</v>
      </c>
      <c r="D51" s="61" t="s">
        <v>179</v>
      </c>
      <c r="E51" s="61"/>
      <c r="F51" s="61" t="s">
        <v>23</v>
      </c>
      <c r="G51" s="61">
        <v>1969</v>
      </c>
      <c r="H51" s="112">
        <v>6431000</v>
      </c>
      <c r="I51" s="113" t="s">
        <v>530</v>
      </c>
      <c r="J51" s="65" t="s">
        <v>197</v>
      </c>
      <c r="K51" s="61" t="s">
        <v>198</v>
      </c>
      <c r="L51" s="29" t="s">
        <v>199</v>
      </c>
      <c r="M51" s="29" t="s">
        <v>200</v>
      </c>
      <c r="N51" s="29" t="s">
        <v>201</v>
      </c>
      <c r="O51" s="29"/>
      <c r="P51" s="29"/>
      <c r="Q51" s="29" t="s">
        <v>185</v>
      </c>
      <c r="R51" s="29" t="s">
        <v>185</v>
      </c>
      <c r="S51" s="29" t="s">
        <v>185</v>
      </c>
      <c r="T51" s="29" t="s">
        <v>185</v>
      </c>
      <c r="U51" s="29" t="s">
        <v>44</v>
      </c>
      <c r="V51" s="29" t="s">
        <v>185</v>
      </c>
      <c r="W51" s="29"/>
      <c r="X51" s="73">
        <v>3347.35</v>
      </c>
      <c r="Y51" s="73">
        <v>3</v>
      </c>
      <c r="Z51" s="73" t="s">
        <v>23</v>
      </c>
      <c r="AA51" s="29"/>
      <c r="AB51" s="114" t="s">
        <v>23</v>
      </c>
    </row>
    <row r="52" spans="1:28" s="115" customFormat="1" ht="63.75">
      <c r="A52" s="69">
        <v>2</v>
      </c>
      <c r="B52" s="76" t="s">
        <v>202</v>
      </c>
      <c r="C52" s="29" t="s">
        <v>203</v>
      </c>
      <c r="D52" s="29" t="s">
        <v>179</v>
      </c>
      <c r="E52" s="29"/>
      <c r="F52" s="29" t="s">
        <v>23</v>
      </c>
      <c r="G52" s="29">
        <v>1986</v>
      </c>
      <c r="H52" s="116">
        <v>2704000</v>
      </c>
      <c r="I52" s="78" t="s">
        <v>530</v>
      </c>
      <c r="J52" s="117" t="s">
        <v>204</v>
      </c>
      <c r="K52" s="29" t="s">
        <v>205</v>
      </c>
      <c r="L52" s="29" t="s">
        <v>199</v>
      </c>
      <c r="M52" s="29" t="s">
        <v>200</v>
      </c>
      <c r="N52" s="29" t="s">
        <v>201</v>
      </c>
      <c r="O52" s="29"/>
      <c r="P52" s="29"/>
      <c r="Q52" s="29" t="s">
        <v>185</v>
      </c>
      <c r="R52" s="29" t="s">
        <v>185</v>
      </c>
      <c r="S52" s="29" t="s">
        <v>185</v>
      </c>
      <c r="T52" s="29" t="s">
        <v>185</v>
      </c>
      <c r="U52" s="29" t="s">
        <v>44</v>
      </c>
      <c r="V52" s="29" t="s">
        <v>185</v>
      </c>
      <c r="W52" s="29"/>
      <c r="X52" s="73">
        <v>1434</v>
      </c>
      <c r="Y52" s="73">
        <v>2</v>
      </c>
      <c r="Z52" s="73" t="s">
        <v>179</v>
      </c>
      <c r="AA52" s="29"/>
      <c r="AB52" s="114" t="s">
        <v>23</v>
      </c>
    </row>
    <row r="53" spans="1:28" s="115" customFormat="1" ht="114.75">
      <c r="A53" s="69">
        <v>3</v>
      </c>
      <c r="B53" s="76" t="s">
        <v>206</v>
      </c>
      <c r="C53" s="29" t="s">
        <v>207</v>
      </c>
      <c r="D53" s="29" t="s">
        <v>179</v>
      </c>
      <c r="E53" s="29"/>
      <c r="F53" s="29" t="s">
        <v>23</v>
      </c>
      <c r="G53" s="29">
        <v>1969</v>
      </c>
      <c r="H53" s="116">
        <v>2041000</v>
      </c>
      <c r="I53" s="118" t="s">
        <v>530</v>
      </c>
      <c r="J53" s="119" t="s">
        <v>208</v>
      </c>
      <c r="K53" s="29" t="s">
        <v>209</v>
      </c>
      <c r="L53" s="29" t="s">
        <v>210</v>
      </c>
      <c r="M53" s="30" t="s">
        <v>211</v>
      </c>
      <c r="N53" s="30" t="s">
        <v>212</v>
      </c>
      <c r="O53" s="30"/>
      <c r="P53" s="30"/>
      <c r="Q53" s="29" t="s">
        <v>213</v>
      </c>
      <c r="R53" s="29" t="s">
        <v>185</v>
      </c>
      <c r="S53" s="29" t="s">
        <v>213</v>
      </c>
      <c r="T53" s="29" t="s">
        <v>213</v>
      </c>
      <c r="U53" s="29" t="s">
        <v>185</v>
      </c>
      <c r="V53" s="29" t="s">
        <v>213</v>
      </c>
      <c r="W53" s="29"/>
      <c r="X53" s="73">
        <v>703.68</v>
      </c>
      <c r="Y53" s="73">
        <v>2</v>
      </c>
      <c r="Z53" s="73" t="s">
        <v>179</v>
      </c>
      <c r="AA53" s="29"/>
      <c r="AB53" s="114" t="s">
        <v>23</v>
      </c>
    </row>
    <row r="54" spans="1:30" s="68" customFormat="1" ht="38.25">
      <c r="A54" s="69">
        <v>4</v>
      </c>
      <c r="B54" s="76" t="s">
        <v>214</v>
      </c>
      <c r="C54" s="29"/>
      <c r="D54" s="70"/>
      <c r="E54" s="70"/>
      <c r="F54" s="70"/>
      <c r="G54" s="29">
        <v>2015</v>
      </c>
      <c r="H54" s="71">
        <v>2419621.22</v>
      </c>
      <c r="I54" s="78" t="s">
        <v>89</v>
      </c>
      <c r="J54" s="72" t="s">
        <v>215</v>
      </c>
      <c r="K54" s="29" t="s">
        <v>216</v>
      </c>
      <c r="L54" s="29" t="s">
        <v>210</v>
      </c>
      <c r="M54" s="29" t="s">
        <v>210</v>
      </c>
      <c r="N54" s="29" t="s">
        <v>217</v>
      </c>
      <c r="O54" s="29"/>
      <c r="P54" s="29"/>
      <c r="Q54" s="29" t="s">
        <v>213</v>
      </c>
      <c r="R54" s="29" t="s">
        <v>213</v>
      </c>
      <c r="S54" s="29" t="s">
        <v>213</v>
      </c>
      <c r="T54" s="29" t="s">
        <v>213</v>
      </c>
      <c r="U54" s="29" t="s">
        <v>44</v>
      </c>
      <c r="V54" s="29" t="s">
        <v>213</v>
      </c>
      <c r="W54" s="29"/>
      <c r="X54" s="29">
        <v>880.53</v>
      </c>
      <c r="Y54" s="29">
        <v>1</v>
      </c>
      <c r="Z54" s="29" t="s">
        <v>23</v>
      </c>
      <c r="AA54" s="29"/>
      <c r="AB54" s="32" t="s">
        <v>23</v>
      </c>
      <c r="AC54" s="45"/>
      <c r="AD54" s="45"/>
    </row>
    <row r="55" spans="1:30" s="68" customFormat="1" ht="13.5" customHeight="1">
      <c r="A55" s="332" t="s">
        <v>175</v>
      </c>
      <c r="B55" s="332"/>
      <c r="C55" s="332"/>
      <c r="D55" s="332"/>
      <c r="E55" s="332"/>
      <c r="F55" s="332"/>
      <c r="G55" s="332"/>
      <c r="H55" s="121">
        <f>SUM(H51:H54)</f>
        <v>13595621.22</v>
      </c>
      <c r="I55" s="333"/>
      <c r="J55" s="333"/>
      <c r="K55" s="333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4"/>
      <c r="AC55" s="45"/>
      <c r="AD55" s="45"/>
    </row>
    <row r="56" spans="1:30" s="108" customFormat="1" ht="12.75">
      <c r="A56" s="122"/>
      <c r="B56" s="122"/>
      <c r="C56" s="123"/>
      <c r="D56" s="123"/>
      <c r="E56" s="123"/>
      <c r="F56" s="334" t="s">
        <v>218</v>
      </c>
      <c r="G56" s="334"/>
      <c r="H56" s="124">
        <f>SUM(H43,H46,H49,H55)</f>
        <v>41871471.45</v>
      </c>
      <c r="I56" s="303"/>
      <c r="J56" s="122"/>
      <c r="K56" s="125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07"/>
      <c r="AD56" s="107"/>
    </row>
    <row r="62" ht="21.75" customHeight="1"/>
  </sheetData>
  <sheetProtection selectLockedCells="1" selectUnlockedCells="1"/>
  <mergeCells count="34">
    <mergeCell ref="A3:A4"/>
    <mergeCell ref="B3:B4"/>
    <mergeCell ref="C3:C4"/>
    <mergeCell ref="D3:D4"/>
    <mergeCell ref="E3:E4"/>
    <mergeCell ref="F3:F4"/>
    <mergeCell ref="Q3:V3"/>
    <mergeCell ref="W3:W4"/>
    <mergeCell ref="X3:X4"/>
    <mergeCell ref="G3:G4"/>
    <mergeCell ref="H3:H4"/>
    <mergeCell ref="I3:I4"/>
    <mergeCell ref="J3:J4"/>
    <mergeCell ref="K3:K4"/>
    <mergeCell ref="I49:K49"/>
    <mergeCell ref="Y3:Y4"/>
    <mergeCell ref="Z3:Z4"/>
    <mergeCell ref="AA3:AA4"/>
    <mergeCell ref="AB3:AB4"/>
    <mergeCell ref="A5:AB5"/>
    <mergeCell ref="I37:I41"/>
    <mergeCell ref="L3:N3"/>
    <mergeCell ref="O3:O4"/>
    <mergeCell ref="P3:P4"/>
    <mergeCell ref="A50:K50"/>
    <mergeCell ref="A55:G55"/>
    <mergeCell ref="I55:K55"/>
    <mergeCell ref="F56:G56"/>
    <mergeCell ref="A43:G43"/>
    <mergeCell ref="A44:K44"/>
    <mergeCell ref="A46:G46"/>
    <mergeCell ref="I46:K46"/>
    <mergeCell ref="A47:K47"/>
    <mergeCell ref="A49:G49"/>
  </mergeCells>
  <printOptions/>
  <pageMargins left="0" right="0" top="0.9840277777777777" bottom="0.9840277777777777" header="0.5118055555555555" footer="0.5118055555555555"/>
  <pageSetup horizontalDpi="300" verticalDpi="300" orientation="landscape" paperSize="9" scale="4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93"/>
  <sheetViews>
    <sheetView zoomScale="110" zoomScaleNormal="110" zoomScaleSheetLayoutView="100" zoomScalePageLayoutView="0" workbookViewId="0" topLeftCell="A175">
      <selection activeCell="D191" sqref="D191"/>
    </sheetView>
  </sheetViews>
  <sheetFormatPr defaultColWidth="9.140625" defaultRowHeight="12.75"/>
  <cols>
    <col min="1" max="1" width="5.57421875" style="127" customWidth="1"/>
    <col min="2" max="2" width="54.140625" style="128" customWidth="1"/>
    <col min="3" max="3" width="15.421875" style="129" customWidth="1"/>
    <col min="4" max="4" width="18.421875" style="130" customWidth="1"/>
    <col min="5" max="5" width="12.140625" style="0" customWidth="1"/>
    <col min="6" max="6" width="11.140625" style="0" customWidth="1"/>
  </cols>
  <sheetData>
    <row r="1" spans="1:4" ht="19.5" customHeight="1">
      <c r="A1" s="2" t="s">
        <v>219</v>
      </c>
      <c r="D1" s="131"/>
    </row>
    <row r="3" spans="1:4" ht="12.75" customHeight="1">
      <c r="A3" s="349" t="s">
        <v>220</v>
      </c>
      <c r="B3" s="349"/>
      <c r="C3" s="349"/>
      <c r="D3" s="349"/>
    </row>
    <row r="4" spans="1:4" ht="25.5">
      <c r="A4" s="120" t="s">
        <v>221</v>
      </c>
      <c r="B4" s="58" t="s">
        <v>222</v>
      </c>
      <c r="C4" s="58" t="s">
        <v>223</v>
      </c>
      <c r="D4" s="132" t="s">
        <v>224</v>
      </c>
    </row>
    <row r="5" spans="1:4" ht="12.75" customHeight="1">
      <c r="A5" s="350" t="s">
        <v>86</v>
      </c>
      <c r="B5" s="350"/>
      <c r="C5" s="350"/>
      <c r="D5" s="350"/>
    </row>
    <row r="6" spans="1:4" s="68" customFormat="1" ht="12.75">
      <c r="A6" s="69">
        <v>1</v>
      </c>
      <c r="B6" s="133" t="s">
        <v>225</v>
      </c>
      <c r="C6" s="29">
        <v>2014</v>
      </c>
      <c r="D6" s="134">
        <v>6487.02</v>
      </c>
    </row>
    <row r="7" spans="1:4" s="68" customFormat="1" ht="12.75">
      <c r="A7" s="69">
        <v>2</v>
      </c>
      <c r="B7" s="133" t="s">
        <v>226</v>
      </c>
      <c r="C7" s="29">
        <v>2014</v>
      </c>
      <c r="D7" s="134">
        <v>495</v>
      </c>
    </row>
    <row r="8" spans="1:4" s="68" customFormat="1" ht="12.75">
      <c r="A8" s="69">
        <v>3</v>
      </c>
      <c r="B8" s="101" t="s">
        <v>227</v>
      </c>
      <c r="C8" s="29">
        <v>2013</v>
      </c>
      <c r="D8" s="135">
        <v>1950</v>
      </c>
    </row>
    <row r="9" spans="1:4" s="68" customFormat="1" ht="12.75">
      <c r="A9" s="69">
        <v>4</v>
      </c>
      <c r="B9" s="101" t="s">
        <v>228</v>
      </c>
      <c r="C9" s="29">
        <v>2013</v>
      </c>
      <c r="D9" s="135">
        <v>1850</v>
      </c>
    </row>
    <row r="10" spans="1:4" s="68" customFormat="1" ht="12.75">
      <c r="A10" s="69">
        <v>5</v>
      </c>
      <c r="B10" s="101" t="s">
        <v>229</v>
      </c>
      <c r="C10" s="29">
        <v>2013</v>
      </c>
      <c r="D10" s="135">
        <v>2137</v>
      </c>
    </row>
    <row r="11" spans="1:4" s="68" customFormat="1" ht="12.75">
      <c r="A11" s="69">
        <v>6</v>
      </c>
      <c r="B11" s="101" t="s">
        <v>230</v>
      </c>
      <c r="C11" s="29">
        <v>2013</v>
      </c>
      <c r="D11" s="135">
        <v>1397</v>
      </c>
    </row>
    <row r="12" spans="1:4" s="68" customFormat="1" ht="12.75">
      <c r="A12" s="69">
        <v>7</v>
      </c>
      <c r="B12" s="136" t="s">
        <v>231</v>
      </c>
      <c r="C12" s="137">
        <v>2014</v>
      </c>
      <c r="D12" s="135">
        <v>5395.55</v>
      </c>
    </row>
    <row r="13" spans="1:4" s="68" customFormat="1" ht="12.75">
      <c r="A13" s="69">
        <v>8</v>
      </c>
      <c r="B13" s="76" t="s">
        <v>232</v>
      </c>
      <c r="C13" s="29">
        <v>2014</v>
      </c>
      <c r="D13" s="135">
        <v>2575</v>
      </c>
    </row>
    <row r="14" spans="1:4" s="68" customFormat="1" ht="12.75">
      <c r="A14" s="69">
        <v>9</v>
      </c>
      <c r="B14" s="76" t="s">
        <v>233</v>
      </c>
      <c r="C14" s="29">
        <v>2014</v>
      </c>
      <c r="D14" s="135">
        <v>2538</v>
      </c>
    </row>
    <row r="15" spans="1:4" s="68" customFormat="1" ht="12.75">
      <c r="A15" s="69">
        <v>10</v>
      </c>
      <c r="B15" s="76" t="s">
        <v>234</v>
      </c>
      <c r="C15" s="29">
        <v>2014</v>
      </c>
      <c r="D15" s="135">
        <v>368</v>
      </c>
    </row>
    <row r="16" spans="1:4" s="68" customFormat="1" ht="12.75">
      <c r="A16" s="69">
        <v>11</v>
      </c>
      <c r="B16" s="76" t="s">
        <v>235</v>
      </c>
      <c r="C16" s="29">
        <v>2014</v>
      </c>
      <c r="D16" s="135">
        <v>356.9</v>
      </c>
    </row>
    <row r="17" spans="1:4" s="68" customFormat="1" ht="12.75">
      <c r="A17" s="69">
        <v>12</v>
      </c>
      <c r="B17" s="76" t="s">
        <v>236</v>
      </c>
      <c r="C17" s="29">
        <v>2013</v>
      </c>
      <c r="D17" s="135">
        <v>299.38</v>
      </c>
    </row>
    <row r="18" spans="1:4" s="68" customFormat="1" ht="12.75">
      <c r="A18" s="69">
        <v>13</v>
      </c>
      <c r="B18" s="76" t="s">
        <v>237</v>
      </c>
      <c r="C18" s="29">
        <v>2017</v>
      </c>
      <c r="D18" s="135">
        <v>629</v>
      </c>
    </row>
    <row r="19" spans="1:4" s="68" customFormat="1" ht="12.75">
      <c r="A19" s="69">
        <v>14</v>
      </c>
      <c r="B19" s="76" t="s">
        <v>238</v>
      </c>
      <c r="C19" s="29">
        <v>2013</v>
      </c>
      <c r="D19" s="135">
        <v>440</v>
      </c>
    </row>
    <row r="20" spans="1:4" s="68" customFormat="1" ht="12.75">
      <c r="A20" s="69">
        <v>15</v>
      </c>
      <c r="B20" s="76" t="s">
        <v>239</v>
      </c>
      <c r="C20" s="29">
        <v>2013</v>
      </c>
      <c r="D20" s="135">
        <v>1899.99</v>
      </c>
    </row>
    <row r="21" spans="1:4" s="68" customFormat="1" ht="12.75">
      <c r="A21" s="69">
        <v>16</v>
      </c>
      <c r="B21" s="76" t="s">
        <v>240</v>
      </c>
      <c r="C21" s="29">
        <v>2013</v>
      </c>
      <c r="D21" s="135">
        <v>3545</v>
      </c>
    </row>
    <row r="22" spans="1:4" s="68" customFormat="1" ht="12.75">
      <c r="A22" s="69">
        <v>17</v>
      </c>
      <c r="B22" s="76" t="s">
        <v>241</v>
      </c>
      <c r="C22" s="29">
        <v>2015</v>
      </c>
      <c r="D22" s="135">
        <v>431</v>
      </c>
    </row>
    <row r="23" spans="1:4" s="68" customFormat="1" ht="12.75">
      <c r="A23" s="69">
        <v>18</v>
      </c>
      <c r="B23" s="76" t="s">
        <v>242</v>
      </c>
      <c r="C23" s="29">
        <v>2015</v>
      </c>
      <c r="D23" s="135">
        <v>544</v>
      </c>
    </row>
    <row r="24" spans="1:4" s="68" customFormat="1" ht="12.75">
      <c r="A24" s="69">
        <v>19</v>
      </c>
      <c r="B24" s="76" t="s">
        <v>243</v>
      </c>
      <c r="C24" s="29">
        <v>2015</v>
      </c>
      <c r="D24" s="135">
        <v>399</v>
      </c>
    </row>
    <row r="25" spans="1:4" s="68" customFormat="1" ht="12.75">
      <c r="A25" s="69">
        <v>20</v>
      </c>
      <c r="B25" s="76" t="s">
        <v>244</v>
      </c>
      <c r="C25" s="29">
        <v>2015</v>
      </c>
      <c r="D25" s="135">
        <v>2150</v>
      </c>
    </row>
    <row r="26" spans="1:4" s="68" customFormat="1" ht="12.75">
      <c r="A26" s="69">
        <v>21</v>
      </c>
      <c r="B26" s="76" t="s">
        <v>244</v>
      </c>
      <c r="C26" s="29">
        <v>2015</v>
      </c>
      <c r="D26" s="135">
        <v>2205</v>
      </c>
    </row>
    <row r="27" spans="1:4" s="68" customFormat="1" ht="12.75">
      <c r="A27" s="69">
        <v>22</v>
      </c>
      <c r="B27" s="76" t="s">
        <v>245</v>
      </c>
      <c r="C27" s="29">
        <v>2016</v>
      </c>
      <c r="D27" s="135">
        <v>2685</v>
      </c>
    </row>
    <row r="28" spans="1:4" s="68" customFormat="1" ht="12.75">
      <c r="A28" s="69">
        <v>23</v>
      </c>
      <c r="B28" s="76" t="s">
        <v>246</v>
      </c>
      <c r="C28" s="29">
        <v>2016</v>
      </c>
      <c r="D28" s="135">
        <v>1399</v>
      </c>
    </row>
    <row r="29" spans="1:4" s="68" customFormat="1" ht="12.75">
      <c r="A29" s="69">
        <v>24</v>
      </c>
      <c r="B29" s="76" t="s">
        <v>247</v>
      </c>
      <c r="C29" s="29">
        <v>2017</v>
      </c>
      <c r="D29" s="135">
        <v>1660.5</v>
      </c>
    </row>
    <row r="30" spans="1:4" s="68" customFormat="1" ht="12.75">
      <c r="A30" s="69">
        <v>25</v>
      </c>
      <c r="B30" s="76" t="s">
        <v>248</v>
      </c>
      <c r="C30" s="29">
        <v>2016</v>
      </c>
      <c r="D30" s="135">
        <v>2299</v>
      </c>
    </row>
    <row r="31" spans="1:4" s="68" customFormat="1" ht="12.75">
      <c r="A31" s="69">
        <v>26</v>
      </c>
      <c r="B31" s="76" t="s">
        <v>248</v>
      </c>
      <c r="C31" s="29">
        <v>2016</v>
      </c>
      <c r="D31" s="135">
        <v>2099</v>
      </c>
    </row>
    <row r="32" spans="1:4" s="68" customFormat="1" ht="12.75">
      <c r="A32" s="69">
        <v>27</v>
      </c>
      <c r="B32" s="76" t="s">
        <v>249</v>
      </c>
      <c r="C32" s="29">
        <v>2016</v>
      </c>
      <c r="D32" s="135">
        <v>590</v>
      </c>
    </row>
    <row r="33" spans="1:4" s="68" customFormat="1" ht="12.75">
      <c r="A33" s="69">
        <v>28</v>
      </c>
      <c r="B33" s="76" t="s">
        <v>248</v>
      </c>
      <c r="C33" s="29">
        <v>2016</v>
      </c>
      <c r="D33" s="135">
        <v>2299</v>
      </c>
    </row>
    <row r="34" spans="1:4" s="68" customFormat="1" ht="12.75">
      <c r="A34" s="69">
        <v>29</v>
      </c>
      <c r="B34" s="76" t="s">
        <v>248</v>
      </c>
      <c r="C34" s="29">
        <v>2016</v>
      </c>
      <c r="D34" s="135">
        <v>2299</v>
      </c>
    </row>
    <row r="35" spans="1:4" s="68" customFormat="1" ht="12.75">
      <c r="A35" s="69">
        <v>30</v>
      </c>
      <c r="B35" s="76" t="s">
        <v>250</v>
      </c>
      <c r="C35" s="29">
        <v>2016</v>
      </c>
      <c r="D35" s="135">
        <v>619</v>
      </c>
    </row>
    <row r="36" spans="1:4" s="68" customFormat="1" ht="12.75">
      <c r="A36" s="69">
        <v>31</v>
      </c>
      <c r="B36" s="76" t="s">
        <v>251</v>
      </c>
      <c r="C36" s="29">
        <v>2016</v>
      </c>
      <c r="D36" s="135">
        <v>565</v>
      </c>
    </row>
    <row r="37" spans="1:4" s="68" customFormat="1" ht="12.75">
      <c r="A37" s="69">
        <v>32</v>
      </c>
      <c r="B37" s="76" t="s">
        <v>252</v>
      </c>
      <c r="C37" s="29">
        <v>2016</v>
      </c>
      <c r="D37" s="135">
        <v>2199</v>
      </c>
    </row>
    <row r="38" spans="1:4" s="141" customFormat="1" ht="12.75">
      <c r="A38" s="69">
        <v>33</v>
      </c>
      <c r="B38" s="138" t="s">
        <v>253</v>
      </c>
      <c r="C38" s="139">
        <v>2017</v>
      </c>
      <c r="D38" s="140">
        <v>2099</v>
      </c>
    </row>
    <row r="39" spans="1:4" s="141" customFormat="1" ht="12.75">
      <c r="A39" s="69">
        <v>34</v>
      </c>
      <c r="B39" s="138" t="s">
        <v>254</v>
      </c>
      <c r="C39" s="139">
        <v>2017</v>
      </c>
      <c r="D39" s="140">
        <v>418.99</v>
      </c>
    </row>
    <row r="40" spans="1:4" s="141" customFormat="1" ht="12.75">
      <c r="A40" s="69">
        <v>35</v>
      </c>
      <c r="B40" s="138" t="s">
        <v>255</v>
      </c>
      <c r="C40" s="139">
        <v>2017</v>
      </c>
      <c r="D40" s="140">
        <v>305.27</v>
      </c>
    </row>
    <row r="41" spans="1:4" s="141" customFormat="1" ht="12.75">
      <c r="A41" s="69">
        <v>36</v>
      </c>
      <c r="B41" s="138" t="s">
        <v>256</v>
      </c>
      <c r="C41" s="139">
        <v>2017</v>
      </c>
      <c r="D41" s="140">
        <v>11261.88</v>
      </c>
    </row>
    <row r="42" spans="1:4" s="141" customFormat="1" ht="12.75">
      <c r="A42" s="69">
        <v>37</v>
      </c>
      <c r="B42" s="138" t="s">
        <v>257</v>
      </c>
      <c r="C42" s="139">
        <v>2017</v>
      </c>
      <c r="D42" s="140">
        <v>328.88</v>
      </c>
    </row>
    <row r="43" spans="1:4" s="141" customFormat="1" ht="12.75">
      <c r="A43" s="69">
        <v>38</v>
      </c>
      <c r="B43" s="138" t="s">
        <v>258</v>
      </c>
      <c r="C43" s="139">
        <v>2017</v>
      </c>
      <c r="D43" s="140">
        <v>2249</v>
      </c>
    </row>
    <row r="44" spans="1:4" s="141" customFormat="1" ht="12.75">
      <c r="A44" s="69">
        <v>39</v>
      </c>
      <c r="B44" s="138" t="s">
        <v>259</v>
      </c>
      <c r="C44" s="139">
        <v>2017</v>
      </c>
      <c r="D44" s="140">
        <v>629</v>
      </c>
    </row>
    <row r="45" spans="1:4" s="141" customFormat="1" ht="12.75">
      <c r="A45" s="69">
        <v>40</v>
      </c>
      <c r="B45" s="138" t="s">
        <v>259</v>
      </c>
      <c r="C45" s="139">
        <v>2017</v>
      </c>
      <c r="D45" s="140">
        <v>629</v>
      </c>
    </row>
    <row r="46" spans="1:4" s="141" customFormat="1" ht="12.75">
      <c r="A46" s="69">
        <v>41</v>
      </c>
      <c r="B46" s="138" t="s">
        <v>260</v>
      </c>
      <c r="C46" s="139">
        <v>2017</v>
      </c>
      <c r="D46" s="140">
        <v>629</v>
      </c>
    </row>
    <row r="47" spans="1:4" s="141" customFormat="1" ht="12.75">
      <c r="A47" s="69">
        <v>42</v>
      </c>
      <c r="B47" s="138" t="s">
        <v>261</v>
      </c>
      <c r="C47" s="139">
        <v>2017</v>
      </c>
      <c r="D47" s="140">
        <v>1660.5</v>
      </c>
    </row>
    <row r="48" spans="1:4" s="68" customFormat="1" ht="12.75" customHeight="1">
      <c r="A48" s="351" t="s">
        <v>175</v>
      </c>
      <c r="B48" s="351"/>
      <c r="C48" s="351"/>
      <c r="D48" s="142">
        <f>SUM(D6:D47)</f>
        <v>77015.86</v>
      </c>
    </row>
    <row r="49" spans="1:4" ht="13.5" customHeight="1">
      <c r="A49" s="348" t="s">
        <v>176</v>
      </c>
      <c r="B49" s="348"/>
      <c r="C49" s="348"/>
      <c r="D49" s="348"/>
    </row>
    <row r="50" spans="1:4" s="143" customFormat="1" ht="25.5">
      <c r="A50" s="69">
        <v>1</v>
      </c>
      <c r="B50" s="76" t="s">
        <v>262</v>
      </c>
      <c r="C50" s="29">
        <v>2013</v>
      </c>
      <c r="D50" s="134">
        <v>2233.26</v>
      </c>
    </row>
    <row r="51" spans="1:4" s="143" customFormat="1" ht="25.5">
      <c r="A51" s="69">
        <v>2</v>
      </c>
      <c r="B51" s="76" t="s">
        <v>263</v>
      </c>
      <c r="C51" s="29">
        <v>2013</v>
      </c>
      <c r="D51" s="134">
        <v>2233.26</v>
      </c>
    </row>
    <row r="52" spans="1:4" s="143" customFormat="1" ht="25.5">
      <c r="A52" s="69">
        <v>3</v>
      </c>
      <c r="B52" s="76" t="s">
        <v>264</v>
      </c>
      <c r="C52" s="29">
        <v>2013</v>
      </c>
      <c r="D52" s="134">
        <v>843.97</v>
      </c>
    </row>
    <row r="53" spans="1:4" s="143" customFormat="1" ht="12.75">
      <c r="A53" s="69">
        <v>4</v>
      </c>
      <c r="B53" s="76" t="s">
        <v>265</v>
      </c>
      <c r="C53" s="29">
        <v>2013</v>
      </c>
      <c r="D53" s="134">
        <v>1041.57</v>
      </c>
    </row>
    <row r="54" spans="1:4" s="143" customFormat="1" ht="12.75">
      <c r="A54" s="69">
        <v>5</v>
      </c>
      <c r="B54" s="76" t="s">
        <v>266</v>
      </c>
      <c r="C54" s="29">
        <v>2013</v>
      </c>
      <c r="D54" s="134">
        <v>2179</v>
      </c>
    </row>
    <row r="55" spans="1:4" s="143" customFormat="1" ht="12.75">
      <c r="A55" s="69">
        <v>6</v>
      </c>
      <c r="B55" s="76" t="s">
        <v>267</v>
      </c>
      <c r="C55" s="29">
        <v>2016</v>
      </c>
      <c r="D55" s="134">
        <v>2485</v>
      </c>
    </row>
    <row r="56" spans="1:4" s="145" customFormat="1" ht="12.75">
      <c r="A56" s="69">
        <v>7</v>
      </c>
      <c r="B56" s="101" t="s">
        <v>268</v>
      </c>
      <c r="C56" s="29">
        <v>2017</v>
      </c>
      <c r="D56" s="144">
        <v>3348</v>
      </c>
    </row>
    <row r="57" spans="1:4" s="145" customFormat="1" ht="12.75">
      <c r="A57" s="69">
        <v>8</v>
      </c>
      <c r="B57" s="101" t="s">
        <v>269</v>
      </c>
      <c r="C57" s="29">
        <v>2017</v>
      </c>
      <c r="D57" s="144">
        <v>3242</v>
      </c>
    </row>
    <row r="58" spans="1:4" s="145" customFormat="1" ht="12.75">
      <c r="A58" s="69">
        <v>9</v>
      </c>
      <c r="B58" s="101" t="s">
        <v>269</v>
      </c>
      <c r="C58" s="29">
        <v>2017</v>
      </c>
      <c r="D58" s="144">
        <v>3372</v>
      </c>
    </row>
    <row r="59" spans="1:4" s="145" customFormat="1" ht="12.75">
      <c r="A59" s="69">
        <v>10</v>
      </c>
      <c r="B59" s="101" t="s">
        <v>269</v>
      </c>
      <c r="C59" s="29">
        <v>2017</v>
      </c>
      <c r="D59" s="144">
        <v>3372</v>
      </c>
    </row>
    <row r="60" spans="1:4" s="145" customFormat="1" ht="12.75">
      <c r="A60" s="69">
        <v>11</v>
      </c>
      <c r="B60" s="101" t="s">
        <v>270</v>
      </c>
      <c r="C60" s="29">
        <v>2017</v>
      </c>
      <c r="D60" s="146">
        <v>779</v>
      </c>
    </row>
    <row r="61" spans="1:4" s="68" customFormat="1" ht="12.75" customHeight="1">
      <c r="A61" s="351" t="s">
        <v>175</v>
      </c>
      <c r="B61" s="351"/>
      <c r="C61" s="351"/>
      <c r="D61" s="147">
        <f>SUM(D50:D60)</f>
        <v>25129.06</v>
      </c>
    </row>
    <row r="62" spans="1:4" s="68" customFormat="1" ht="13.5" customHeight="1">
      <c r="A62" s="348" t="s">
        <v>186</v>
      </c>
      <c r="B62" s="348"/>
      <c r="C62" s="348"/>
      <c r="D62" s="348"/>
    </row>
    <row r="63" spans="1:4" s="68" customFormat="1" ht="13.5" customHeight="1">
      <c r="A63" s="352" t="s">
        <v>271</v>
      </c>
      <c r="B63" s="352"/>
      <c r="C63" s="352"/>
      <c r="D63" s="147"/>
    </row>
    <row r="64" spans="1:4" s="68" customFormat="1" ht="13.5" customHeight="1">
      <c r="A64" s="348" t="s">
        <v>272</v>
      </c>
      <c r="B64" s="348"/>
      <c r="C64" s="348"/>
      <c r="D64" s="348"/>
    </row>
    <row r="65" spans="1:4" s="68" customFormat="1" ht="13.5" customHeight="1">
      <c r="A65" s="59">
        <v>1</v>
      </c>
      <c r="B65" s="148" t="s">
        <v>273</v>
      </c>
      <c r="C65" s="61">
        <v>2013</v>
      </c>
      <c r="D65" s="149">
        <v>455</v>
      </c>
    </row>
    <row r="66" spans="1:4" s="68" customFormat="1" ht="13.5" customHeight="1">
      <c r="A66" s="59">
        <v>2</v>
      </c>
      <c r="B66" s="148" t="s">
        <v>274</v>
      </c>
      <c r="C66" s="61">
        <v>2013</v>
      </c>
      <c r="D66" s="149">
        <v>454</v>
      </c>
    </row>
    <row r="67" spans="1:4" s="68" customFormat="1" ht="13.5" customHeight="1">
      <c r="A67" s="59">
        <v>3</v>
      </c>
      <c r="B67" s="101" t="s">
        <v>275</v>
      </c>
      <c r="C67" s="29">
        <v>2013</v>
      </c>
      <c r="D67" s="146">
        <v>276</v>
      </c>
    </row>
    <row r="68" spans="1:4" s="68" customFormat="1" ht="13.5" customHeight="1">
      <c r="A68" s="59">
        <v>4</v>
      </c>
      <c r="B68" s="101" t="s">
        <v>275</v>
      </c>
      <c r="C68" s="29">
        <v>2013</v>
      </c>
      <c r="D68" s="146">
        <v>276</v>
      </c>
    </row>
    <row r="69" spans="1:4" s="68" customFormat="1" ht="13.5" customHeight="1">
      <c r="A69" s="59">
        <v>5</v>
      </c>
      <c r="B69" s="101" t="s">
        <v>276</v>
      </c>
      <c r="C69" s="29">
        <v>2013</v>
      </c>
      <c r="D69" s="146">
        <v>2999</v>
      </c>
    </row>
    <row r="70" spans="1:4" s="68" customFormat="1" ht="13.5" customHeight="1">
      <c r="A70" s="59">
        <v>6</v>
      </c>
      <c r="B70" s="101" t="s">
        <v>277</v>
      </c>
      <c r="C70" s="29">
        <v>2014</v>
      </c>
      <c r="D70" s="146">
        <v>3299</v>
      </c>
    </row>
    <row r="71" spans="1:4" s="145" customFormat="1" ht="13.5" customHeight="1">
      <c r="A71" s="59">
        <v>7</v>
      </c>
      <c r="B71" s="101" t="s">
        <v>278</v>
      </c>
      <c r="C71" s="29">
        <v>2014</v>
      </c>
      <c r="D71" s="146">
        <v>410.01</v>
      </c>
    </row>
    <row r="72" spans="1:4" s="68" customFormat="1" ht="13.5" customHeight="1">
      <c r="A72" s="59">
        <v>8</v>
      </c>
      <c r="B72" s="101" t="s">
        <v>279</v>
      </c>
      <c r="C72" s="29">
        <v>2014</v>
      </c>
      <c r="D72" s="146">
        <v>2699</v>
      </c>
    </row>
    <row r="73" spans="1:4" s="68" customFormat="1" ht="13.5" customHeight="1">
      <c r="A73" s="59">
        <v>9</v>
      </c>
      <c r="B73" s="101" t="s">
        <v>280</v>
      </c>
      <c r="C73" s="29">
        <v>2014</v>
      </c>
      <c r="D73" s="146">
        <v>387</v>
      </c>
    </row>
    <row r="74" spans="1:4" s="68" customFormat="1" ht="13.5" customHeight="1">
      <c r="A74" s="59">
        <v>10</v>
      </c>
      <c r="B74" s="101" t="s">
        <v>281</v>
      </c>
      <c r="C74" s="29">
        <v>2014</v>
      </c>
      <c r="D74" s="146">
        <v>509</v>
      </c>
    </row>
    <row r="75" spans="1:4" s="68" customFormat="1" ht="13.5" customHeight="1">
      <c r="A75" s="59">
        <v>11</v>
      </c>
      <c r="B75" s="101" t="s">
        <v>282</v>
      </c>
      <c r="C75" s="29">
        <v>2014</v>
      </c>
      <c r="D75" s="146">
        <v>717.83</v>
      </c>
    </row>
    <row r="76" spans="1:4" s="68" customFormat="1" ht="13.5" customHeight="1">
      <c r="A76" s="59">
        <v>12</v>
      </c>
      <c r="B76" s="101" t="s">
        <v>283</v>
      </c>
      <c r="C76" s="29">
        <v>2014</v>
      </c>
      <c r="D76" s="146">
        <v>300</v>
      </c>
    </row>
    <row r="77" spans="1:4" s="68" customFormat="1" ht="13.5" customHeight="1">
      <c r="A77" s="59">
        <v>13</v>
      </c>
      <c r="B77" s="101" t="s">
        <v>284</v>
      </c>
      <c r="C77" s="29">
        <v>2015</v>
      </c>
      <c r="D77" s="146">
        <v>489</v>
      </c>
    </row>
    <row r="78" spans="1:4" s="68" customFormat="1" ht="12.75">
      <c r="A78" s="59">
        <v>14</v>
      </c>
      <c r="B78" s="101" t="s">
        <v>285</v>
      </c>
      <c r="C78" s="29">
        <v>2015</v>
      </c>
      <c r="D78" s="146">
        <v>2399</v>
      </c>
    </row>
    <row r="79" spans="1:4" s="68" customFormat="1" ht="12.75">
      <c r="A79" s="59">
        <v>15</v>
      </c>
      <c r="B79" s="101" t="s">
        <v>285</v>
      </c>
      <c r="C79" s="29">
        <v>2015</v>
      </c>
      <c r="D79" s="146">
        <v>2399</v>
      </c>
    </row>
    <row r="80" spans="1:4" s="68" customFormat="1" ht="13.5" customHeight="1">
      <c r="A80" s="59">
        <v>16</v>
      </c>
      <c r="B80" s="101" t="s">
        <v>286</v>
      </c>
      <c r="C80" s="29">
        <v>2015</v>
      </c>
      <c r="D80" s="146">
        <v>1599</v>
      </c>
    </row>
    <row r="81" spans="1:4" s="68" customFormat="1" ht="13.5" customHeight="1">
      <c r="A81" s="59">
        <v>17</v>
      </c>
      <c r="B81" s="101" t="s">
        <v>286</v>
      </c>
      <c r="C81" s="29">
        <v>2015</v>
      </c>
      <c r="D81" s="146">
        <v>1599</v>
      </c>
    </row>
    <row r="82" spans="1:4" s="68" customFormat="1" ht="42" customHeight="1">
      <c r="A82" s="59">
        <v>18</v>
      </c>
      <c r="B82" s="101" t="s">
        <v>287</v>
      </c>
      <c r="C82" s="29">
        <v>2015</v>
      </c>
      <c r="D82" s="146">
        <v>2988.9</v>
      </c>
    </row>
    <row r="83" spans="1:4" s="68" customFormat="1" ht="24.75" customHeight="1">
      <c r="A83" s="59">
        <v>19</v>
      </c>
      <c r="B83" s="101" t="s">
        <v>288</v>
      </c>
      <c r="C83" s="29">
        <v>2015</v>
      </c>
      <c r="D83" s="146">
        <v>923.73</v>
      </c>
    </row>
    <row r="84" spans="1:4" s="68" customFormat="1" ht="13.5" customHeight="1">
      <c r="A84" s="59">
        <v>20</v>
      </c>
      <c r="B84" s="101" t="s">
        <v>289</v>
      </c>
      <c r="C84" s="29">
        <v>2015</v>
      </c>
      <c r="D84" s="146">
        <v>322.26</v>
      </c>
    </row>
    <row r="85" spans="1:4" s="68" customFormat="1" ht="13.5" customHeight="1">
      <c r="A85" s="59">
        <v>21</v>
      </c>
      <c r="B85" s="101" t="s">
        <v>290</v>
      </c>
      <c r="C85" s="29">
        <v>2015</v>
      </c>
      <c r="D85" s="146">
        <v>1969</v>
      </c>
    </row>
    <row r="86" spans="1:4" s="68" customFormat="1" ht="13.5" customHeight="1">
      <c r="A86" s="59">
        <v>22</v>
      </c>
      <c r="B86" s="101" t="s">
        <v>291</v>
      </c>
      <c r="C86" s="29">
        <v>2016</v>
      </c>
      <c r="D86" s="146">
        <v>469</v>
      </c>
    </row>
    <row r="87" spans="1:4" s="68" customFormat="1" ht="13.5" customHeight="1">
      <c r="A87" s="59">
        <v>23</v>
      </c>
      <c r="B87" s="101" t="s">
        <v>292</v>
      </c>
      <c r="C87" s="29">
        <v>2016</v>
      </c>
      <c r="D87" s="146">
        <v>269</v>
      </c>
    </row>
    <row r="88" spans="1:4" s="68" customFormat="1" ht="13.5" customHeight="1">
      <c r="A88" s="59">
        <v>24</v>
      </c>
      <c r="B88" s="101" t="s">
        <v>293</v>
      </c>
      <c r="C88" s="29">
        <v>2016</v>
      </c>
      <c r="D88" s="146">
        <v>659</v>
      </c>
    </row>
    <row r="89" spans="1:4" s="68" customFormat="1" ht="13.5" customHeight="1">
      <c r="A89" s="59">
        <v>25</v>
      </c>
      <c r="B89" s="101" t="s">
        <v>294</v>
      </c>
      <c r="C89" s="29">
        <v>2016</v>
      </c>
      <c r="D89" s="146">
        <v>343</v>
      </c>
    </row>
    <row r="90" spans="1:4" s="68" customFormat="1" ht="13.5" customHeight="1">
      <c r="A90" s="59">
        <v>26</v>
      </c>
      <c r="B90" s="101" t="s">
        <v>295</v>
      </c>
      <c r="C90" s="29">
        <v>2016</v>
      </c>
      <c r="D90" s="146">
        <v>519</v>
      </c>
    </row>
    <row r="91" spans="1:4" s="68" customFormat="1" ht="12.75">
      <c r="A91" s="59">
        <v>27</v>
      </c>
      <c r="B91" s="101" t="s">
        <v>296</v>
      </c>
      <c r="C91" s="29">
        <v>2016</v>
      </c>
      <c r="D91" s="146">
        <v>2119</v>
      </c>
    </row>
    <row r="92" spans="1:4" s="68" customFormat="1" ht="12.75" customHeight="1">
      <c r="A92" s="59">
        <v>28</v>
      </c>
      <c r="B92" s="101" t="s">
        <v>297</v>
      </c>
      <c r="C92" s="29">
        <v>2016</v>
      </c>
      <c r="D92" s="146">
        <v>2210.31</v>
      </c>
    </row>
    <row r="93" spans="1:4" s="145" customFormat="1" ht="12.75" customHeight="1">
      <c r="A93" s="59">
        <v>29</v>
      </c>
      <c r="B93" s="101" t="s">
        <v>275</v>
      </c>
      <c r="C93" s="29">
        <v>2017</v>
      </c>
      <c r="D93" s="146">
        <v>289</v>
      </c>
    </row>
    <row r="94" spans="1:4" s="145" customFormat="1" ht="12.75" customHeight="1">
      <c r="A94" s="59">
        <v>30</v>
      </c>
      <c r="B94" s="101" t="s">
        <v>298</v>
      </c>
      <c r="C94" s="29">
        <v>2017</v>
      </c>
      <c r="D94" s="146">
        <v>2499</v>
      </c>
    </row>
    <row r="95" spans="1:4" s="68" customFormat="1" ht="12.75" customHeight="1">
      <c r="A95" s="69"/>
      <c r="B95" s="150" t="s">
        <v>299</v>
      </c>
      <c r="C95" s="101"/>
      <c r="D95" s="151">
        <f>SUM(D65:D94)</f>
        <v>36847.04</v>
      </c>
    </row>
    <row r="96" spans="1:4" s="68" customFormat="1" ht="12.75" customHeight="1">
      <c r="A96" s="348" t="s">
        <v>300</v>
      </c>
      <c r="B96" s="348"/>
      <c r="C96" s="348"/>
      <c r="D96" s="348"/>
    </row>
    <row r="97" spans="1:4" s="143" customFormat="1" ht="12.75">
      <c r="A97" s="152">
        <v>1</v>
      </c>
      <c r="B97" s="82" t="s">
        <v>301</v>
      </c>
      <c r="C97" s="30">
        <v>2013</v>
      </c>
      <c r="D97" s="153">
        <v>1011</v>
      </c>
    </row>
    <row r="98" spans="1:4" s="143" customFormat="1" ht="12.75">
      <c r="A98" s="152">
        <v>2</v>
      </c>
      <c r="B98" s="82" t="s">
        <v>302</v>
      </c>
      <c r="C98" s="30">
        <v>2013</v>
      </c>
      <c r="D98" s="153">
        <v>355.47</v>
      </c>
    </row>
    <row r="99" spans="1:4" s="143" customFormat="1" ht="12.75">
      <c r="A99" s="152">
        <v>3</v>
      </c>
      <c r="B99" s="82" t="s">
        <v>303</v>
      </c>
      <c r="C99" s="30">
        <v>2013</v>
      </c>
      <c r="D99" s="153">
        <v>527.47</v>
      </c>
    </row>
    <row r="100" spans="1:4" s="143" customFormat="1" ht="12.75">
      <c r="A100" s="152">
        <v>4</v>
      </c>
      <c r="B100" s="76" t="s">
        <v>304</v>
      </c>
      <c r="C100" s="29">
        <v>2013</v>
      </c>
      <c r="D100" s="134">
        <v>1624</v>
      </c>
    </row>
    <row r="101" spans="1:4" s="143" customFormat="1" ht="12.75">
      <c r="A101" s="152">
        <v>5</v>
      </c>
      <c r="B101" s="76" t="s">
        <v>305</v>
      </c>
      <c r="C101" s="29">
        <v>2013</v>
      </c>
      <c r="D101" s="134">
        <v>1458</v>
      </c>
    </row>
    <row r="102" spans="1:4" s="143" customFormat="1" ht="12.75">
      <c r="A102" s="152">
        <v>6</v>
      </c>
      <c r="B102" s="76" t="s">
        <v>306</v>
      </c>
      <c r="C102" s="29">
        <v>2014</v>
      </c>
      <c r="D102" s="134">
        <v>1800</v>
      </c>
    </row>
    <row r="103" spans="1:4" s="143" customFormat="1" ht="12.75">
      <c r="A103" s="152">
        <v>7</v>
      </c>
      <c r="B103" s="76" t="s">
        <v>307</v>
      </c>
      <c r="C103" s="29">
        <v>2014</v>
      </c>
      <c r="D103" s="134">
        <v>1435.9</v>
      </c>
    </row>
    <row r="104" spans="1:15" s="143" customFormat="1" ht="12.75" customHeight="1">
      <c r="A104" s="152">
        <v>8</v>
      </c>
      <c r="B104" s="76" t="s">
        <v>308</v>
      </c>
      <c r="C104" s="29">
        <v>2014</v>
      </c>
      <c r="D104" s="134">
        <v>7966.48</v>
      </c>
      <c r="E104" s="353"/>
      <c r="F104" s="353"/>
      <c r="G104" s="353"/>
      <c r="H104" s="353"/>
      <c r="I104" s="353"/>
      <c r="J104" s="353"/>
      <c r="K104" s="353"/>
      <c r="L104" s="353"/>
      <c r="M104" s="353"/>
      <c r="N104" s="154"/>
      <c r="O104" s="154"/>
    </row>
    <row r="105" spans="1:4" s="143" customFormat="1" ht="12.75">
      <c r="A105" s="152">
        <v>9</v>
      </c>
      <c r="B105" s="76" t="s">
        <v>309</v>
      </c>
      <c r="C105" s="29">
        <v>2014</v>
      </c>
      <c r="D105" s="134">
        <v>1000</v>
      </c>
    </row>
    <row r="106" spans="1:4" s="143" customFormat="1" ht="12.75">
      <c r="A106" s="152">
        <v>10</v>
      </c>
      <c r="B106" s="76" t="s">
        <v>310</v>
      </c>
      <c r="C106" s="29">
        <v>2015</v>
      </c>
      <c r="D106" s="134">
        <v>3250</v>
      </c>
    </row>
    <row r="107" spans="1:4" s="143" customFormat="1" ht="12.75">
      <c r="A107" s="152">
        <v>11</v>
      </c>
      <c r="B107" s="25" t="s">
        <v>311</v>
      </c>
      <c r="C107" s="26">
        <v>2015</v>
      </c>
      <c r="D107" s="155">
        <v>1818</v>
      </c>
    </row>
    <row r="108" spans="1:4" s="143" customFormat="1" ht="12.75">
      <c r="A108" s="152">
        <v>12</v>
      </c>
      <c r="B108" s="25" t="s">
        <v>312</v>
      </c>
      <c r="C108" s="26">
        <v>2016</v>
      </c>
      <c r="D108" s="155">
        <v>3000.01</v>
      </c>
    </row>
    <row r="109" spans="1:4" s="143" customFormat="1" ht="12.75">
      <c r="A109" s="152">
        <v>13</v>
      </c>
      <c r="B109" s="25" t="s">
        <v>313</v>
      </c>
      <c r="C109" s="26">
        <v>2016</v>
      </c>
      <c r="D109" s="155">
        <v>3382</v>
      </c>
    </row>
    <row r="110" spans="1:4" s="143" customFormat="1" ht="12.75">
      <c r="A110" s="152">
        <v>14</v>
      </c>
      <c r="B110" s="25" t="s">
        <v>314</v>
      </c>
      <c r="C110" s="26">
        <v>2016</v>
      </c>
      <c r="D110" s="155">
        <v>4107</v>
      </c>
    </row>
    <row r="111" spans="1:4" s="143" customFormat="1" ht="12.75">
      <c r="A111" s="69">
        <v>15</v>
      </c>
      <c r="B111" s="156" t="s">
        <v>315</v>
      </c>
      <c r="C111" s="157">
        <v>2017</v>
      </c>
      <c r="D111" s="158">
        <v>3321.18</v>
      </c>
    </row>
    <row r="112" spans="1:4" s="143" customFormat="1" ht="12.75">
      <c r="A112" s="69">
        <v>16</v>
      </c>
      <c r="B112" s="156" t="s">
        <v>316</v>
      </c>
      <c r="C112" s="157">
        <v>2017</v>
      </c>
      <c r="D112" s="158">
        <v>13690</v>
      </c>
    </row>
    <row r="113" spans="1:4" s="143" customFormat="1" ht="12.75">
      <c r="A113" s="69">
        <v>17</v>
      </c>
      <c r="B113" s="156" t="s">
        <v>317</v>
      </c>
      <c r="C113" s="157">
        <v>2017</v>
      </c>
      <c r="D113" s="158">
        <v>4980</v>
      </c>
    </row>
    <row r="114" spans="1:4" ht="13.5" customHeight="1">
      <c r="A114" s="354" t="s">
        <v>175</v>
      </c>
      <c r="B114" s="354"/>
      <c r="C114" s="354"/>
      <c r="D114" s="159">
        <f>SUM(D97:D113)</f>
        <v>54726.51</v>
      </c>
    </row>
    <row r="115" spans="1:4" s="68" customFormat="1" ht="12.75">
      <c r="A115" s="160"/>
      <c r="B115" s="161"/>
      <c r="C115" s="162"/>
      <c r="D115" s="163"/>
    </row>
    <row r="116" spans="1:4" s="68" customFormat="1" ht="12.75">
      <c r="A116" s="160"/>
      <c r="B116" s="161"/>
      <c r="C116" s="115"/>
      <c r="D116" s="163"/>
    </row>
    <row r="117" spans="1:4" s="68" customFormat="1" ht="12.75" customHeight="1">
      <c r="A117" s="349" t="s">
        <v>318</v>
      </c>
      <c r="B117" s="349"/>
      <c r="C117" s="349"/>
      <c r="D117" s="349"/>
    </row>
    <row r="118" spans="1:4" s="68" customFormat="1" ht="25.5">
      <c r="A118" s="120" t="s">
        <v>221</v>
      </c>
      <c r="B118" s="58" t="s">
        <v>222</v>
      </c>
      <c r="C118" s="58" t="s">
        <v>223</v>
      </c>
      <c r="D118" s="132" t="s">
        <v>224</v>
      </c>
    </row>
    <row r="119" spans="1:4" ht="12.75" customHeight="1">
      <c r="A119" s="350" t="s">
        <v>86</v>
      </c>
      <c r="B119" s="350"/>
      <c r="C119" s="350"/>
      <c r="D119" s="350"/>
    </row>
    <row r="120" spans="1:4" s="68" customFormat="1" ht="12.75">
      <c r="A120" s="69">
        <v>1</v>
      </c>
      <c r="B120" s="76" t="s">
        <v>319</v>
      </c>
      <c r="C120" s="29">
        <v>2016</v>
      </c>
      <c r="D120" s="135">
        <v>1895</v>
      </c>
    </row>
    <row r="121" spans="1:4" s="68" customFormat="1" ht="12.75">
      <c r="A121" s="69">
        <v>2</v>
      </c>
      <c r="B121" s="76" t="s">
        <v>320</v>
      </c>
      <c r="C121" s="29">
        <v>2015</v>
      </c>
      <c r="D121" s="135">
        <v>2299</v>
      </c>
    </row>
    <row r="122" spans="1:4" s="68" customFormat="1" ht="12.75">
      <c r="A122" s="69">
        <v>3</v>
      </c>
      <c r="B122" s="76" t="s">
        <v>321</v>
      </c>
      <c r="C122" s="29">
        <v>2015</v>
      </c>
      <c r="D122" s="135">
        <v>2137</v>
      </c>
    </row>
    <row r="123" spans="1:4" s="68" customFormat="1" ht="12.75" customHeight="1">
      <c r="A123" s="351" t="s">
        <v>175</v>
      </c>
      <c r="B123" s="351"/>
      <c r="C123" s="351"/>
      <c r="D123" s="164">
        <f>SUM(D120:D122)</f>
        <v>6331</v>
      </c>
    </row>
    <row r="124" spans="1:4" ht="13.5" customHeight="1">
      <c r="A124" s="348" t="s">
        <v>176</v>
      </c>
      <c r="B124" s="348"/>
      <c r="C124" s="348"/>
      <c r="D124" s="348"/>
    </row>
    <row r="125" spans="1:4" s="143" customFormat="1" ht="12.75">
      <c r="A125" s="69">
        <v>1</v>
      </c>
      <c r="B125" s="101" t="s">
        <v>322</v>
      </c>
      <c r="C125" s="29">
        <v>2013</v>
      </c>
      <c r="D125" s="134">
        <v>2034.6</v>
      </c>
    </row>
    <row r="126" spans="1:4" s="143" customFormat="1" ht="12.75">
      <c r="A126" s="69">
        <v>2</v>
      </c>
      <c r="B126" s="101" t="s">
        <v>323</v>
      </c>
      <c r="C126" s="29">
        <v>2013</v>
      </c>
      <c r="D126" s="134">
        <v>2030.67</v>
      </c>
    </row>
    <row r="127" spans="1:4" s="143" customFormat="1" ht="12.75">
      <c r="A127" s="69">
        <v>3</v>
      </c>
      <c r="B127" s="76" t="s">
        <v>324</v>
      </c>
      <c r="C127" s="29">
        <v>2015</v>
      </c>
      <c r="D127" s="134">
        <v>3498</v>
      </c>
    </row>
    <row r="128" spans="1:4" s="145" customFormat="1" ht="12.75">
      <c r="A128" s="69">
        <v>4</v>
      </c>
      <c r="B128" s="101" t="s">
        <v>325</v>
      </c>
      <c r="C128" s="29">
        <v>2017</v>
      </c>
      <c r="D128" s="165">
        <v>2679</v>
      </c>
    </row>
    <row r="129" spans="1:4" s="68" customFormat="1" ht="13.5" customHeight="1">
      <c r="A129" s="351" t="s">
        <v>175</v>
      </c>
      <c r="B129" s="351"/>
      <c r="C129" s="351"/>
      <c r="D129" s="147">
        <f>SUM(D125:D128)</f>
        <v>10242.27</v>
      </c>
    </row>
    <row r="130" spans="1:4" s="68" customFormat="1" ht="13.5" customHeight="1">
      <c r="A130" s="348" t="s">
        <v>186</v>
      </c>
      <c r="B130" s="348"/>
      <c r="C130" s="348"/>
      <c r="D130" s="348"/>
    </row>
    <row r="131" spans="1:4" s="143" customFormat="1" ht="13.5" customHeight="1">
      <c r="A131" s="166">
        <v>1</v>
      </c>
      <c r="B131" s="76" t="s">
        <v>326</v>
      </c>
      <c r="C131" s="29">
        <v>2013</v>
      </c>
      <c r="D131" s="134">
        <v>871</v>
      </c>
    </row>
    <row r="132" spans="1:4" s="143" customFormat="1" ht="13.5" customHeight="1">
      <c r="A132" s="59">
        <v>2</v>
      </c>
      <c r="B132" s="101" t="s">
        <v>327</v>
      </c>
      <c r="C132" s="29">
        <v>2016</v>
      </c>
      <c r="D132" s="146">
        <v>999.9</v>
      </c>
    </row>
    <row r="133" spans="1:4" s="68" customFormat="1" ht="13.5" customHeight="1">
      <c r="A133" s="351" t="s">
        <v>175</v>
      </c>
      <c r="B133" s="351"/>
      <c r="C133" s="351"/>
      <c r="D133" s="147">
        <f>SUM(D131:D132)</f>
        <v>1870.9</v>
      </c>
    </row>
    <row r="134" spans="1:4" s="68" customFormat="1" ht="13.5" customHeight="1">
      <c r="A134" s="348" t="s">
        <v>272</v>
      </c>
      <c r="B134" s="348"/>
      <c r="C134" s="348"/>
      <c r="D134" s="348"/>
    </row>
    <row r="135" spans="1:4" s="68" customFormat="1" ht="12.75">
      <c r="A135" s="69">
        <v>1</v>
      </c>
      <c r="B135" s="76" t="s">
        <v>328</v>
      </c>
      <c r="C135" s="29">
        <v>2014</v>
      </c>
      <c r="D135" s="144">
        <v>1559</v>
      </c>
    </row>
    <row r="136" spans="1:4" s="68" customFormat="1" ht="12.75">
      <c r="A136" s="69">
        <v>2</v>
      </c>
      <c r="B136" s="101" t="s">
        <v>329</v>
      </c>
      <c r="C136" s="29">
        <v>2014</v>
      </c>
      <c r="D136" s="144">
        <v>269</v>
      </c>
    </row>
    <row r="137" spans="1:4" s="68" customFormat="1" ht="12.75">
      <c r="A137" s="69">
        <v>3</v>
      </c>
      <c r="B137" s="101" t="s">
        <v>330</v>
      </c>
      <c r="C137" s="29">
        <v>2014</v>
      </c>
      <c r="D137" s="144">
        <v>3099</v>
      </c>
    </row>
    <row r="138" spans="1:4" s="68" customFormat="1" ht="13.5" customHeight="1">
      <c r="A138" s="69">
        <v>4</v>
      </c>
      <c r="B138" s="101" t="s">
        <v>331</v>
      </c>
      <c r="C138" s="29">
        <v>2016</v>
      </c>
      <c r="D138" s="144">
        <v>2349</v>
      </c>
    </row>
    <row r="139" spans="1:4" s="68" customFormat="1" ht="13.5" customHeight="1">
      <c r="A139" s="69">
        <v>5</v>
      </c>
      <c r="B139" s="101" t="s">
        <v>332</v>
      </c>
      <c r="C139" s="29">
        <v>2016</v>
      </c>
      <c r="D139" s="144">
        <v>208.1</v>
      </c>
    </row>
    <row r="140" spans="1:4" s="68" customFormat="1" ht="13.5" customHeight="1">
      <c r="A140" s="69">
        <v>6</v>
      </c>
      <c r="B140" s="101" t="s">
        <v>333</v>
      </c>
      <c r="C140" s="29">
        <v>2016</v>
      </c>
      <c r="D140" s="144">
        <v>329</v>
      </c>
    </row>
    <row r="141" spans="1:4" s="68" customFormat="1" ht="13.5" customHeight="1">
      <c r="A141" s="69">
        <v>7</v>
      </c>
      <c r="B141" s="101" t="s">
        <v>334</v>
      </c>
      <c r="C141" s="29">
        <v>2016</v>
      </c>
      <c r="D141" s="146">
        <v>230</v>
      </c>
    </row>
    <row r="142" spans="1:4" s="68" customFormat="1" ht="13.5" customHeight="1">
      <c r="A142" s="69">
        <v>8</v>
      </c>
      <c r="B142" s="101" t="s">
        <v>334</v>
      </c>
      <c r="C142" s="29">
        <v>2016</v>
      </c>
      <c r="D142" s="146">
        <v>230</v>
      </c>
    </row>
    <row r="143" spans="1:4" s="68" customFormat="1" ht="12.75" customHeight="1">
      <c r="A143" s="69"/>
      <c r="B143" s="150" t="s">
        <v>299</v>
      </c>
      <c r="C143" s="101"/>
      <c r="D143" s="151">
        <f>SUM(D135:D142)</f>
        <v>8273.1</v>
      </c>
    </row>
    <row r="144" spans="1:4" s="68" customFormat="1" ht="12.75" customHeight="1">
      <c r="A144" s="348" t="s">
        <v>300</v>
      </c>
      <c r="B144" s="348"/>
      <c r="C144" s="348"/>
      <c r="D144" s="348"/>
    </row>
    <row r="145" spans="1:4" s="143" customFormat="1" ht="12.75">
      <c r="A145" s="69">
        <v>1</v>
      </c>
      <c r="B145" s="136" t="s">
        <v>335</v>
      </c>
      <c r="C145" s="167">
        <v>2013</v>
      </c>
      <c r="D145" s="134">
        <v>1998</v>
      </c>
    </row>
    <row r="146" spans="1:4" s="143" customFormat="1" ht="12.75">
      <c r="A146" s="69">
        <v>2</v>
      </c>
      <c r="B146" s="136" t="s">
        <v>336</v>
      </c>
      <c r="C146" s="167">
        <v>2013</v>
      </c>
      <c r="D146" s="134">
        <v>2198</v>
      </c>
    </row>
    <row r="147" spans="1:4" s="143" customFormat="1" ht="12.75">
      <c r="A147" s="69">
        <v>3</v>
      </c>
      <c r="B147" s="136" t="s">
        <v>337</v>
      </c>
      <c r="C147" s="167">
        <v>2013</v>
      </c>
      <c r="D147" s="134">
        <v>4735.5</v>
      </c>
    </row>
    <row r="148" spans="1:4" s="143" customFormat="1" ht="12.75">
      <c r="A148" s="69">
        <v>4</v>
      </c>
      <c r="B148" s="136" t="s">
        <v>338</v>
      </c>
      <c r="C148" s="167">
        <v>2013</v>
      </c>
      <c r="D148" s="134">
        <v>1279</v>
      </c>
    </row>
    <row r="149" spans="1:4" s="143" customFormat="1" ht="12.75">
      <c r="A149" s="69">
        <v>5</v>
      </c>
      <c r="B149" s="136" t="s">
        <v>339</v>
      </c>
      <c r="C149" s="167">
        <v>2013</v>
      </c>
      <c r="D149" s="134">
        <v>899</v>
      </c>
    </row>
    <row r="150" spans="1:4" s="143" customFormat="1" ht="12.75">
      <c r="A150" s="69">
        <v>6</v>
      </c>
      <c r="B150" s="136" t="s">
        <v>340</v>
      </c>
      <c r="C150" s="167">
        <v>2013</v>
      </c>
      <c r="D150" s="134">
        <v>638</v>
      </c>
    </row>
    <row r="151" spans="1:4" s="143" customFormat="1" ht="12.75">
      <c r="A151" s="69">
        <v>7</v>
      </c>
      <c r="B151" s="136" t="s">
        <v>341</v>
      </c>
      <c r="C151" s="167">
        <v>2013</v>
      </c>
      <c r="D151" s="134">
        <v>1279</v>
      </c>
    </row>
    <row r="152" spans="1:4" s="143" customFormat="1" ht="12.75">
      <c r="A152" s="69">
        <v>8</v>
      </c>
      <c r="B152" s="136" t="s">
        <v>342</v>
      </c>
      <c r="C152" s="167">
        <v>2013</v>
      </c>
      <c r="D152" s="134">
        <v>1699</v>
      </c>
    </row>
    <row r="153" spans="1:4" s="143" customFormat="1" ht="12.75">
      <c r="A153" s="69">
        <v>9</v>
      </c>
      <c r="B153" s="136" t="s">
        <v>343</v>
      </c>
      <c r="C153" s="167">
        <v>2013</v>
      </c>
      <c r="D153" s="134">
        <v>1449</v>
      </c>
    </row>
    <row r="154" spans="1:4" s="143" customFormat="1" ht="12.75">
      <c r="A154" s="69">
        <v>10</v>
      </c>
      <c r="B154" s="136" t="s">
        <v>344</v>
      </c>
      <c r="C154" s="167">
        <v>2013</v>
      </c>
      <c r="D154" s="134">
        <v>2999</v>
      </c>
    </row>
    <row r="155" spans="1:4" s="143" customFormat="1" ht="12.75">
      <c r="A155" s="69">
        <v>11</v>
      </c>
      <c r="B155" s="136" t="s">
        <v>345</v>
      </c>
      <c r="C155" s="167">
        <v>2013</v>
      </c>
      <c r="D155" s="134">
        <v>889.29</v>
      </c>
    </row>
    <row r="156" spans="1:4" s="143" customFormat="1" ht="12.75">
      <c r="A156" s="69">
        <v>12</v>
      </c>
      <c r="B156" s="136" t="s">
        <v>346</v>
      </c>
      <c r="C156" s="167">
        <v>2013</v>
      </c>
      <c r="D156" s="134">
        <v>199.99</v>
      </c>
    </row>
    <row r="157" spans="1:4" s="143" customFormat="1" ht="12.75">
      <c r="A157" s="69">
        <v>13</v>
      </c>
      <c r="B157" s="136" t="s">
        <v>347</v>
      </c>
      <c r="C157" s="167">
        <v>2013</v>
      </c>
      <c r="D157" s="134">
        <v>260</v>
      </c>
    </row>
    <row r="158" spans="1:4" s="143" customFormat="1" ht="12.75">
      <c r="A158" s="69">
        <v>14</v>
      </c>
      <c r="B158" s="136" t="s">
        <v>348</v>
      </c>
      <c r="C158" s="167">
        <v>2014</v>
      </c>
      <c r="D158" s="134">
        <v>1299</v>
      </c>
    </row>
    <row r="159" spans="1:4" s="143" customFormat="1" ht="12.75">
      <c r="A159" s="69">
        <v>15</v>
      </c>
      <c r="B159" s="136" t="s">
        <v>349</v>
      </c>
      <c r="C159" s="167">
        <v>2014</v>
      </c>
      <c r="D159" s="134">
        <v>1669.98</v>
      </c>
    </row>
    <row r="160" spans="1:4" s="143" customFormat="1" ht="12.75">
      <c r="A160" s="69">
        <v>16</v>
      </c>
      <c r="B160" s="136" t="s">
        <v>350</v>
      </c>
      <c r="C160" s="167">
        <v>2014</v>
      </c>
      <c r="D160" s="134">
        <v>3407.1</v>
      </c>
    </row>
    <row r="161" spans="1:4" s="143" customFormat="1" ht="12.75">
      <c r="A161" s="69">
        <v>17</v>
      </c>
      <c r="B161" s="136" t="s">
        <v>351</v>
      </c>
      <c r="C161" s="167">
        <v>2015</v>
      </c>
      <c r="D161" s="134">
        <v>3039.96</v>
      </c>
    </row>
    <row r="162" spans="1:4" s="143" customFormat="1" ht="12.75">
      <c r="A162" s="69">
        <v>18</v>
      </c>
      <c r="B162" s="136" t="s">
        <v>352</v>
      </c>
      <c r="C162" s="167">
        <v>2016</v>
      </c>
      <c r="D162" s="134">
        <v>4313.97</v>
      </c>
    </row>
    <row r="163" spans="1:4" s="143" customFormat="1" ht="12.75">
      <c r="A163" s="69">
        <v>19</v>
      </c>
      <c r="B163" s="136" t="s">
        <v>353</v>
      </c>
      <c r="C163" s="167">
        <v>2016</v>
      </c>
      <c r="D163" s="134">
        <v>2050</v>
      </c>
    </row>
    <row r="164" spans="1:4" s="143" customFormat="1" ht="12.75">
      <c r="A164" s="69">
        <v>20</v>
      </c>
      <c r="B164" s="168" t="s">
        <v>354</v>
      </c>
      <c r="C164" s="167">
        <v>2016</v>
      </c>
      <c r="D164" s="134">
        <v>1519.05</v>
      </c>
    </row>
    <row r="165" spans="1:4" s="143" customFormat="1" ht="12.75">
      <c r="A165" s="69">
        <v>21</v>
      </c>
      <c r="B165" s="136" t="s">
        <v>355</v>
      </c>
      <c r="C165" s="167">
        <v>2016</v>
      </c>
      <c r="D165" s="134">
        <v>2248</v>
      </c>
    </row>
    <row r="166" spans="1:4" s="143" customFormat="1" ht="12.75">
      <c r="A166" s="69">
        <v>22</v>
      </c>
      <c r="B166" s="136" t="s">
        <v>356</v>
      </c>
      <c r="C166" s="167">
        <v>2016</v>
      </c>
      <c r="D166" s="134">
        <v>2299</v>
      </c>
    </row>
    <row r="167" spans="1:4" s="68" customFormat="1" ht="12" customHeight="1">
      <c r="A167" s="69">
        <v>23</v>
      </c>
      <c r="B167" s="136" t="s">
        <v>357</v>
      </c>
      <c r="C167" s="167">
        <v>2017</v>
      </c>
      <c r="D167" s="165">
        <v>369.99</v>
      </c>
    </row>
    <row r="168" spans="1:4" s="68" customFormat="1" ht="13.5" customHeight="1">
      <c r="A168" s="69">
        <v>24</v>
      </c>
      <c r="B168" s="136" t="s">
        <v>358</v>
      </c>
      <c r="C168" s="167">
        <v>2017</v>
      </c>
      <c r="D168" s="165">
        <v>738</v>
      </c>
    </row>
    <row r="169" spans="1:4" s="68" customFormat="1" ht="14.25" customHeight="1">
      <c r="A169" s="69">
        <v>25</v>
      </c>
      <c r="B169" s="136" t="s">
        <v>359</v>
      </c>
      <c r="C169" s="167">
        <v>2017</v>
      </c>
      <c r="D169" s="165">
        <v>1403.98</v>
      </c>
    </row>
    <row r="170" spans="1:6" s="68" customFormat="1" ht="13.5" customHeight="1">
      <c r="A170" s="69">
        <v>26</v>
      </c>
      <c r="B170" s="136" t="s">
        <v>360</v>
      </c>
      <c r="C170" s="167">
        <v>2017</v>
      </c>
      <c r="D170" s="165">
        <v>1789</v>
      </c>
      <c r="E170" s="169"/>
      <c r="F170" s="170"/>
    </row>
    <row r="171" spans="1:6" s="68" customFormat="1" ht="14.25" customHeight="1">
      <c r="A171" s="69">
        <v>27</v>
      </c>
      <c r="B171" s="136" t="s">
        <v>361</v>
      </c>
      <c r="C171" s="167">
        <v>2017</v>
      </c>
      <c r="D171" s="165">
        <v>1380</v>
      </c>
      <c r="E171" s="162"/>
      <c r="F171" s="162"/>
    </row>
    <row r="172" spans="1:4" s="68" customFormat="1" ht="13.5" customHeight="1">
      <c r="A172" s="69">
        <v>28</v>
      </c>
      <c r="B172" s="136" t="s">
        <v>362</v>
      </c>
      <c r="C172" s="167">
        <v>2017</v>
      </c>
      <c r="D172" s="165">
        <v>2762</v>
      </c>
    </row>
    <row r="173" spans="1:4" s="68" customFormat="1" ht="12.75">
      <c r="A173" s="69">
        <v>29</v>
      </c>
      <c r="B173" s="136" t="s">
        <v>363</v>
      </c>
      <c r="C173" s="167">
        <v>2017</v>
      </c>
      <c r="D173" s="165">
        <v>1159.89</v>
      </c>
    </row>
    <row r="174" spans="1:4" ht="13.5" customHeight="1">
      <c r="A174" s="332" t="s">
        <v>175</v>
      </c>
      <c r="B174" s="332"/>
      <c r="C174" s="332"/>
      <c r="D174" s="171">
        <f>SUM(D145:D173)</f>
        <v>51971.700000000004</v>
      </c>
    </row>
    <row r="175" spans="1:4" s="68" customFormat="1" ht="12.75">
      <c r="A175" s="128"/>
      <c r="B175" s="128"/>
      <c r="C175" s="172"/>
      <c r="D175" s="173"/>
    </row>
    <row r="176" spans="1:4" s="68" customFormat="1" ht="12.75">
      <c r="A176" s="128"/>
      <c r="B176" s="128"/>
      <c r="C176" s="172"/>
      <c r="D176" s="173"/>
    </row>
    <row r="177" spans="1:4" s="68" customFormat="1" ht="12.75" customHeight="1">
      <c r="A177" s="349" t="s">
        <v>364</v>
      </c>
      <c r="B177" s="349"/>
      <c r="C177" s="349"/>
      <c r="D177" s="349"/>
    </row>
    <row r="178" spans="1:4" s="68" customFormat="1" ht="25.5">
      <c r="A178" s="120" t="s">
        <v>221</v>
      </c>
      <c r="B178" s="58" t="s">
        <v>222</v>
      </c>
      <c r="C178" s="58" t="s">
        <v>223</v>
      </c>
      <c r="D178" s="132" t="s">
        <v>224</v>
      </c>
    </row>
    <row r="179" spans="1:4" ht="12.75" customHeight="1">
      <c r="A179" s="350" t="s">
        <v>86</v>
      </c>
      <c r="B179" s="350"/>
      <c r="C179" s="350"/>
      <c r="D179" s="350"/>
    </row>
    <row r="180" spans="1:4" s="143" customFormat="1" ht="12.75">
      <c r="A180" s="174">
        <v>1</v>
      </c>
      <c r="B180" s="175" t="s">
        <v>365</v>
      </c>
      <c r="C180" s="176">
        <v>2016</v>
      </c>
      <c r="D180" s="177">
        <v>5756</v>
      </c>
    </row>
    <row r="181" spans="1:4" s="143" customFormat="1" ht="12.75">
      <c r="A181" s="174">
        <v>2</v>
      </c>
      <c r="B181" s="175" t="s">
        <v>366</v>
      </c>
      <c r="C181" s="176">
        <v>2016</v>
      </c>
      <c r="D181" s="177">
        <v>21216</v>
      </c>
    </row>
    <row r="182" spans="1:4" s="143" customFormat="1" ht="12.75">
      <c r="A182" s="174">
        <v>3</v>
      </c>
      <c r="B182" s="175" t="s">
        <v>367</v>
      </c>
      <c r="C182" s="176">
        <v>2012</v>
      </c>
      <c r="D182" s="177">
        <v>4747.55</v>
      </c>
    </row>
    <row r="183" spans="1:4" s="141" customFormat="1" ht="12.75">
      <c r="A183" s="174"/>
      <c r="B183" s="178" t="s">
        <v>299</v>
      </c>
      <c r="C183" s="179"/>
      <c r="D183" s="180">
        <f>SUM(D180:D182)</f>
        <v>31719.55</v>
      </c>
    </row>
    <row r="184" spans="1:4" ht="13.5" customHeight="1">
      <c r="A184" s="348" t="s">
        <v>368</v>
      </c>
      <c r="B184" s="348"/>
      <c r="C184" s="348"/>
      <c r="D184" s="348"/>
    </row>
    <row r="185" spans="1:4" s="143" customFormat="1" ht="12.75">
      <c r="A185" s="69">
        <v>1</v>
      </c>
      <c r="B185" s="76" t="s">
        <v>369</v>
      </c>
      <c r="C185" s="29">
        <v>2013</v>
      </c>
      <c r="D185" s="134">
        <v>374</v>
      </c>
    </row>
    <row r="186" spans="1:4" s="68" customFormat="1" ht="13.5" customHeight="1">
      <c r="A186" s="332" t="s">
        <v>175</v>
      </c>
      <c r="B186" s="332"/>
      <c r="C186" s="332"/>
      <c r="D186" s="171">
        <f>SUM(D185:D185)</f>
        <v>374</v>
      </c>
    </row>
    <row r="187" spans="1:4" s="68" customFormat="1" ht="12.75">
      <c r="A187" s="128"/>
      <c r="B187" s="128"/>
      <c r="C187" s="172"/>
      <c r="D187" s="173"/>
    </row>
    <row r="188" spans="1:4" s="68" customFormat="1" ht="12.75">
      <c r="A188" s="128"/>
      <c r="B188" s="128"/>
      <c r="C188" s="172"/>
      <c r="D188" s="173"/>
    </row>
    <row r="189" spans="1:5" s="68" customFormat="1" ht="12.75" customHeight="1">
      <c r="A189" s="128"/>
      <c r="B189" s="347" t="s">
        <v>370</v>
      </c>
      <c r="C189" s="347"/>
      <c r="D189" s="181">
        <f>SUM(D48,D61,D95,D114)</f>
        <v>193718.47</v>
      </c>
      <c r="E189" s="182"/>
    </row>
    <row r="190" spans="1:5" s="68" customFormat="1" ht="12.75" customHeight="1">
      <c r="A190" s="128"/>
      <c r="B190" s="347" t="s">
        <v>371</v>
      </c>
      <c r="C190" s="347"/>
      <c r="D190" s="181">
        <f>SUM(D123,D129,D133,D143,D174)</f>
        <v>78688.97</v>
      </c>
      <c r="E190" s="182"/>
    </row>
    <row r="191" spans="1:4" s="68" customFormat="1" ht="12.75" customHeight="1">
      <c r="A191" s="128"/>
      <c r="B191" s="347" t="s">
        <v>372</v>
      </c>
      <c r="C191" s="347"/>
      <c r="D191" s="181">
        <f>SUM(D183,D186)</f>
        <v>32093.55</v>
      </c>
    </row>
    <row r="192" spans="1:4" s="68" customFormat="1" ht="12.75">
      <c r="A192" s="128"/>
      <c r="B192" s="128"/>
      <c r="C192" s="172"/>
      <c r="D192" s="173"/>
    </row>
    <row r="193" spans="1:4" s="68" customFormat="1" ht="12.75">
      <c r="A193" s="128"/>
      <c r="B193" s="128"/>
      <c r="C193" s="183" t="s">
        <v>299</v>
      </c>
      <c r="D193" s="184">
        <f>SUM(D189:D191)</f>
        <v>304500.99</v>
      </c>
    </row>
    <row r="205" ht="14.25" customHeight="1"/>
    <row r="209" ht="18" customHeight="1"/>
    <row r="237" ht="14.25" customHeight="1"/>
    <row r="240" ht="14.25" customHeight="1"/>
    <row r="257" ht="18" customHeight="1"/>
    <row r="272" ht="14.25" customHeight="1"/>
    <row r="333" ht="18" customHeight="1"/>
    <row r="338" ht="18" customHeight="1"/>
    <row r="340" ht="14.25" customHeight="1"/>
    <row r="341" ht="14.25" customHeight="1"/>
    <row r="342" ht="14.25" customHeight="1"/>
    <row r="344" ht="14.25" customHeight="1"/>
    <row r="346" ht="14.25" customHeight="1"/>
    <row r="348" ht="30" customHeight="1"/>
    <row r="365" ht="18" customHeight="1"/>
    <row r="366" ht="20.25" customHeight="1"/>
  </sheetData>
  <sheetProtection selectLockedCells="1" selectUnlockedCells="1"/>
  <mergeCells count="28">
    <mergeCell ref="A3:D3"/>
    <mergeCell ref="A5:D5"/>
    <mergeCell ref="A48:C48"/>
    <mergeCell ref="A49:D49"/>
    <mergeCell ref="A61:C61"/>
    <mergeCell ref="A62:D62"/>
    <mergeCell ref="A63:C63"/>
    <mergeCell ref="A64:D64"/>
    <mergeCell ref="A96:D96"/>
    <mergeCell ref="E104:M104"/>
    <mergeCell ref="A114:C114"/>
    <mergeCell ref="A117:D117"/>
    <mergeCell ref="A119:D119"/>
    <mergeCell ref="A123:C123"/>
    <mergeCell ref="A124:D124"/>
    <mergeCell ref="A129:C129"/>
    <mergeCell ref="A130:D130"/>
    <mergeCell ref="A133:C133"/>
    <mergeCell ref="A186:C186"/>
    <mergeCell ref="B189:C189"/>
    <mergeCell ref="B190:C190"/>
    <mergeCell ref="B191:C191"/>
    <mergeCell ref="A134:D134"/>
    <mergeCell ref="A144:D144"/>
    <mergeCell ref="A174:C174"/>
    <mergeCell ref="A177:D177"/>
    <mergeCell ref="A179:D179"/>
    <mergeCell ref="A184:D184"/>
  </mergeCells>
  <printOptions horizontalCentered="1"/>
  <pageMargins left="0.5902777777777778" right="0" top="0.39375" bottom="0.5118055555555555" header="0.5118055555555555" footer="0.5118055555555555"/>
  <pageSetup horizontalDpi="300" verticalDpi="300" orientation="portrait" paperSize="9" scale="65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"/>
  <sheetViews>
    <sheetView zoomScaleSheetLayoutView="70" zoomScalePageLayoutView="0" workbookViewId="0" topLeftCell="A7">
      <selection activeCell="V11" sqref="V11"/>
    </sheetView>
  </sheetViews>
  <sheetFormatPr defaultColWidth="9.140625" defaultRowHeight="12.75"/>
  <cols>
    <col min="1" max="1" width="4.57421875" style="45" customWidth="1"/>
    <col min="2" max="2" width="19.00390625" style="45" customWidth="1"/>
    <col min="3" max="3" width="16.8515625" style="45" customWidth="1"/>
    <col min="4" max="4" width="21.8515625" style="185" customWidth="1"/>
    <col min="5" max="5" width="12.7109375" style="45" customWidth="1"/>
    <col min="6" max="6" width="18.00390625" style="45" customWidth="1"/>
    <col min="7" max="7" width="11.57421875" style="186" customWidth="1"/>
    <col min="8" max="8" width="11.421875" style="45" customWidth="1"/>
    <col min="9" max="9" width="10.8515625" style="186" customWidth="1"/>
    <col min="10" max="10" width="15.140625" style="45" customWidth="1"/>
    <col min="11" max="11" width="14.57421875" style="187" customWidth="1"/>
    <col min="12" max="12" width="11.28125" style="45" customWidth="1"/>
    <col min="13" max="13" width="14.421875" style="45" customWidth="1"/>
    <col min="14" max="14" width="11.421875" style="45" customWidth="1"/>
    <col min="15" max="15" width="15.7109375" style="45" customWidth="1"/>
    <col min="16" max="16" width="20.57421875" style="45" customWidth="1"/>
    <col min="17" max="17" width="15.421875" style="45" customWidth="1"/>
    <col min="18" max="18" width="20.7109375" style="45" customWidth="1"/>
    <col min="19" max="19" width="13.421875" style="45" customWidth="1"/>
    <col min="20" max="25" width="12.7109375" style="45" customWidth="1"/>
    <col min="26" max="27" width="8.00390625" style="45" customWidth="1"/>
    <col min="28" max="16384" width="9.140625" style="45" customWidth="1"/>
  </cols>
  <sheetData>
    <row r="1" spans="1:27" s="107" customFormat="1" ht="23.25" customHeight="1">
      <c r="A1" s="188" t="s">
        <v>373</v>
      </c>
      <c r="B1" s="189"/>
      <c r="C1" s="189"/>
      <c r="D1" s="190"/>
      <c r="E1" s="189"/>
      <c r="F1" s="189"/>
      <c r="G1" s="189"/>
      <c r="H1" s="189"/>
      <c r="I1" s="357"/>
      <c r="J1" s="357"/>
      <c r="K1" s="186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189"/>
      <c r="AA1" s="189"/>
    </row>
    <row r="2" spans="1:29" ht="18" customHeight="1">
      <c r="A2" s="191" t="s">
        <v>374</v>
      </c>
      <c r="B2" s="192"/>
      <c r="C2" s="192"/>
      <c r="D2" s="192"/>
      <c r="E2" s="192"/>
      <c r="F2" s="192"/>
      <c r="G2" s="192"/>
      <c r="H2" s="192"/>
      <c r="I2" s="192"/>
      <c r="J2" s="192"/>
      <c r="K2" s="193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5"/>
    </row>
    <row r="3" spans="1:29" ht="12.75" customHeight="1">
      <c r="A3" s="358" t="s">
        <v>221</v>
      </c>
      <c r="B3" s="337" t="s">
        <v>375</v>
      </c>
      <c r="C3" s="337" t="s">
        <v>376</v>
      </c>
      <c r="D3" s="337" t="s">
        <v>377</v>
      </c>
      <c r="E3" s="337" t="s">
        <v>378</v>
      </c>
      <c r="F3" s="337" t="s">
        <v>379</v>
      </c>
      <c r="G3" s="337" t="s">
        <v>380</v>
      </c>
      <c r="H3" s="337" t="s">
        <v>381</v>
      </c>
      <c r="I3" s="337" t="s">
        <v>382</v>
      </c>
      <c r="J3" s="337" t="s">
        <v>383</v>
      </c>
      <c r="K3" s="337" t="s">
        <v>384</v>
      </c>
      <c r="L3" s="337" t="s">
        <v>385</v>
      </c>
      <c r="M3" s="337" t="s">
        <v>386</v>
      </c>
      <c r="N3" s="337" t="s">
        <v>387</v>
      </c>
      <c r="O3" s="337" t="s">
        <v>388</v>
      </c>
      <c r="P3" s="337" t="s">
        <v>389</v>
      </c>
      <c r="Q3" s="337" t="s">
        <v>390</v>
      </c>
      <c r="R3" s="356" t="s">
        <v>391</v>
      </c>
      <c r="S3" s="356"/>
      <c r="T3" s="356" t="s">
        <v>392</v>
      </c>
      <c r="U3" s="356"/>
      <c r="V3" s="356" t="s">
        <v>393</v>
      </c>
      <c r="W3" s="356"/>
      <c r="X3" s="356" t="s">
        <v>394</v>
      </c>
      <c r="Y3" s="356"/>
      <c r="Z3" s="355" t="s">
        <v>395</v>
      </c>
      <c r="AA3" s="355"/>
      <c r="AB3" s="355"/>
      <c r="AC3" s="355"/>
    </row>
    <row r="4" spans="1:29" ht="30" customHeight="1">
      <c r="A4" s="358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56"/>
      <c r="T4" s="356"/>
      <c r="U4" s="356"/>
      <c r="V4" s="356"/>
      <c r="W4" s="356"/>
      <c r="X4" s="356"/>
      <c r="Y4" s="356"/>
      <c r="Z4" s="355"/>
      <c r="AA4" s="355"/>
      <c r="AB4" s="355"/>
      <c r="AC4" s="355"/>
    </row>
    <row r="5" spans="1:29" ht="35.25" customHeight="1">
      <c r="A5" s="358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196" t="s">
        <v>396</v>
      </c>
      <c r="S5" s="196" t="s">
        <v>397</v>
      </c>
      <c r="T5" s="196" t="s">
        <v>398</v>
      </c>
      <c r="U5" s="196" t="s">
        <v>399</v>
      </c>
      <c r="V5" s="196" t="s">
        <v>398</v>
      </c>
      <c r="W5" s="196" t="s">
        <v>399</v>
      </c>
      <c r="X5" s="196" t="s">
        <v>398</v>
      </c>
      <c r="Y5" s="196" t="s">
        <v>399</v>
      </c>
      <c r="Z5" s="196" t="s">
        <v>400</v>
      </c>
      <c r="AA5" s="196" t="s">
        <v>401</v>
      </c>
      <c r="AB5" s="196" t="s">
        <v>402</v>
      </c>
      <c r="AC5" s="197" t="s">
        <v>403</v>
      </c>
    </row>
    <row r="6" spans="1:29" ht="30" customHeight="1">
      <c r="A6" s="331" t="s">
        <v>404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</row>
    <row r="7" spans="1:29" ht="30" customHeight="1">
      <c r="A7" s="59">
        <v>1</v>
      </c>
      <c r="B7" s="61" t="s">
        <v>405</v>
      </c>
      <c r="C7" s="61" t="s">
        <v>406</v>
      </c>
      <c r="D7" s="61" t="s">
        <v>407</v>
      </c>
      <c r="E7" s="198" t="s">
        <v>408</v>
      </c>
      <c r="F7" s="61" t="s">
        <v>409</v>
      </c>
      <c r="G7" s="61">
        <v>1900</v>
      </c>
      <c r="H7" s="61">
        <v>2006</v>
      </c>
      <c r="I7" s="61" t="s">
        <v>410</v>
      </c>
      <c r="J7" s="199" t="s">
        <v>411</v>
      </c>
      <c r="K7" s="61">
        <v>7</v>
      </c>
      <c r="L7" s="61"/>
      <c r="M7" s="61">
        <v>2505</v>
      </c>
      <c r="N7" s="61" t="s">
        <v>23</v>
      </c>
      <c r="O7" s="200">
        <v>303080</v>
      </c>
      <c r="P7" s="61" t="s">
        <v>412</v>
      </c>
      <c r="Q7" s="201">
        <v>8400</v>
      </c>
      <c r="R7" s="61"/>
      <c r="S7" s="61"/>
      <c r="T7" s="199">
        <v>43373</v>
      </c>
      <c r="U7" s="199">
        <v>44468</v>
      </c>
      <c r="V7" s="199">
        <v>43373</v>
      </c>
      <c r="W7" s="199">
        <v>44468</v>
      </c>
      <c r="X7" s="199">
        <v>43373</v>
      </c>
      <c r="Y7" s="199">
        <v>44468</v>
      </c>
      <c r="Z7" s="202" t="s">
        <v>413</v>
      </c>
      <c r="AA7" s="202" t="s">
        <v>413</v>
      </c>
      <c r="AB7" s="202" t="s">
        <v>413</v>
      </c>
      <c r="AC7" s="203" t="s">
        <v>413</v>
      </c>
    </row>
    <row r="8" spans="1:29" ht="30" customHeight="1">
      <c r="A8" s="69">
        <v>2</v>
      </c>
      <c r="B8" s="29" t="s">
        <v>414</v>
      </c>
      <c r="C8" s="29" t="s">
        <v>415</v>
      </c>
      <c r="D8" s="29" t="s">
        <v>416</v>
      </c>
      <c r="E8" s="204" t="s">
        <v>417</v>
      </c>
      <c r="F8" s="29" t="s">
        <v>418</v>
      </c>
      <c r="G8" s="29"/>
      <c r="H8" s="29">
        <v>2007</v>
      </c>
      <c r="I8" s="29" t="s">
        <v>419</v>
      </c>
      <c r="J8" s="205">
        <v>43387</v>
      </c>
      <c r="K8" s="29">
        <v>1</v>
      </c>
      <c r="L8" s="29"/>
      <c r="M8" s="29">
        <v>5400</v>
      </c>
      <c r="N8" s="29" t="s">
        <v>23</v>
      </c>
      <c r="O8" s="29" t="s">
        <v>420</v>
      </c>
      <c r="P8" s="29"/>
      <c r="Q8" s="206">
        <v>33200</v>
      </c>
      <c r="R8" s="29"/>
      <c r="S8" s="29"/>
      <c r="T8" s="205">
        <v>43286</v>
      </c>
      <c r="U8" s="205">
        <v>44381</v>
      </c>
      <c r="V8" s="205">
        <v>43286</v>
      </c>
      <c r="W8" s="205">
        <v>44381</v>
      </c>
      <c r="X8" s="205">
        <v>43286</v>
      </c>
      <c r="Y8" s="205">
        <v>44381</v>
      </c>
      <c r="Z8" s="207" t="s">
        <v>413</v>
      </c>
      <c r="AA8" s="207" t="s">
        <v>413</v>
      </c>
      <c r="AB8" s="207" t="s">
        <v>413</v>
      </c>
      <c r="AC8" s="208"/>
    </row>
    <row r="9" spans="1:29" ht="30" customHeight="1">
      <c r="A9" s="69">
        <v>3</v>
      </c>
      <c r="B9" s="29" t="s">
        <v>421</v>
      </c>
      <c r="C9" s="29" t="s">
        <v>422</v>
      </c>
      <c r="D9" s="29"/>
      <c r="E9" s="78" t="s">
        <v>423</v>
      </c>
      <c r="F9" s="29" t="s">
        <v>421</v>
      </c>
      <c r="G9" s="29"/>
      <c r="H9" s="29">
        <v>1969</v>
      </c>
      <c r="I9" s="29" t="s">
        <v>424</v>
      </c>
      <c r="J9" s="205" t="s">
        <v>425</v>
      </c>
      <c r="K9" s="29" t="s">
        <v>426</v>
      </c>
      <c r="L9" s="29">
        <v>3500</v>
      </c>
      <c r="M9" s="29">
        <v>4900</v>
      </c>
      <c r="N9" s="29" t="s">
        <v>23</v>
      </c>
      <c r="O9" s="29"/>
      <c r="P9" s="29"/>
      <c r="Q9" s="209"/>
      <c r="R9" s="29"/>
      <c r="S9" s="29"/>
      <c r="T9" s="205">
        <v>43466</v>
      </c>
      <c r="U9" s="205">
        <v>44561</v>
      </c>
      <c r="V9" s="205"/>
      <c r="W9" s="205"/>
      <c r="X9" s="29"/>
      <c r="Y9" s="29"/>
      <c r="Z9" s="207" t="s">
        <v>413</v>
      </c>
      <c r="AA9" s="207"/>
      <c r="AB9" s="207"/>
      <c r="AC9" s="208"/>
    </row>
    <row r="10" spans="1:29" ht="30" customHeight="1">
      <c r="A10" s="69">
        <v>4</v>
      </c>
      <c r="B10" s="26" t="s">
        <v>427</v>
      </c>
      <c r="C10" s="29" t="s">
        <v>428</v>
      </c>
      <c r="D10" s="29" t="s">
        <v>429</v>
      </c>
      <c r="E10" s="204" t="s">
        <v>430</v>
      </c>
      <c r="F10" s="29" t="s">
        <v>421</v>
      </c>
      <c r="G10" s="29"/>
      <c r="H10" s="29">
        <v>2016</v>
      </c>
      <c r="I10" s="29" t="s">
        <v>431</v>
      </c>
      <c r="J10" s="205">
        <v>43587</v>
      </c>
      <c r="K10" s="29" t="s">
        <v>426</v>
      </c>
      <c r="L10" s="29">
        <v>4000</v>
      </c>
      <c r="M10" s="29">
        <v>5950</v>
      </c>
      <c r="N10" s="29"/>
      <c r="O10" s="29"/>
      <c r="P10" s="29"/>
      <c r="Q10" s="210"/>
      <c r="R10" s="29"/>
      <c r="S10" s="29"/>
      <c r="T10" s="205">
        <v>43222</v>
      </c>
      <c r="U10" s="205">
        <v>44317</v>
      </c>
      <c r="V10" s="205"/>
      <c r="W10" s="205"/>
      <c r="X10" s="29"/>
      <c r="Y10" s="29"/>
      <c r="Z10" s="207" t="s">
        <v>413</v>
      </c>
      <c r="AA10" s="207"/>
      <c r="AB10" s="207"/>
      <c r="AC10" s="208"/>
    </row>
    <row r="11" spans="1:29" ht="30" customHeight="1">
      <c r="A11" s="69">
        <v>5</v>
      </c>
      <c r="B11" s="29" t="s">
        <v>432</v>
      </c>
      <c r="C11" s="29" t="s">
        <v>433</v>
      </c>
      <c r="D11" s="29" t="s">
        <v>434</v>
      </c>
      <c r="E11" s="204" t="s">
        <v>435</v>
      </c>
      <c r="F11" s="29" t="s">
        <v>436</v>
      </c>
      <c r="G11" s="29">
        <v>1598</v>
      </c>
      <c r="H11" s="29">
        <v>2011</v>
      </c>
      <c r="I11" s="205" t="s">
        <v>437</v>
      </c>
      <c r="J11" s="205">
        <v>43379</v>
      </c>
      <c r="K11" s="29">
        <v>5</v>
      </c>
      <c r="L11" s="29">
        <v>750</v>
      </c>
      <c r="M11" s="29">
        <v>2253</v>
      </c>
      <c r="N11" s="29" t="s">
        <v>23</v>
      </c>
      <c r="O11" s="211">
        <v>167100</v>
      </c>
      <c r="P11" s="29" t="s">
        <v>438</v>
      </c>
      <c r="Q11" s="206">
        <v>25000</v>
      </c>
      <c r="R11" s="29"/>
      <c r="S11" s="29"/>
      <c r="T11" s="205">
        <v>43556</v>
      </c>
      <c r="U11" s="205">
        <v>44651</v>
      </c>
      <c r="V11" s="205">
        <v>43556</v>
      </c>
      <c r="W11" s="205">
        <v>44651</v>
      </c>
      <c r="X11" s="205">
        <v>43556</v>
      </c>
      <c r="Y11" s="205">
        <v>44651</v>
      </c>
      <c r="Z11" s="207" t="s">
        <v>413</v>
      </c>
      <c r="AA11" s="207" t="s">
        <v>413</v>
      </c>
      <c r="AB11" s="207" t="s">
        <v>413</v>
      </c>
      <c r="AC11" s="212" t="s">
        <v>413</v>
      </c>
    </row>
    <row r="12" spans="1:29" ht="30" customHeight="1">
      <c r="A12" s="213">
        <v>6</v>
      </c>
      <c r="B12" s="214" t="s">
        <v>439</v>
      </c>
      <c r="C12" s="214" t="s">
        <v>440</v>
      </c>
      <c r="D12" s="214"/>
      <c r="E12" s="215" t="s">
        <v>441</v>
      </c>
      <c r="F12" s="214" t="s">
        <v>421</v>
      </c>
      <c r="G12" s="214"/>
      <c r="H12" s="214">
        <v>2000</v>
      </c>
      <c r="I12" s="216">
        <v>36966</v>
      </c>
      <c r="J12" s="216">
        <v>43378</v>
      </c>
      <c r="K12" s="214" t="s">
        <v>426</v>
      </c>
      <c r="L12" s="214">
        <v>4500</v>
      </c>
      <c r="M12" s="214">
        <v>6200</v>
      </c>
      <c r="N12" s="214" t="s">
        <v>23</v>
      </c>
      <c r="O12" s="214"/>
      <c r="P12" s="214"/>
      <c r="Q12" s="217"/>
      <c r="R12" s="214"/>
      <c r="S12" s="214"/>
      <c r="T12" s="216">
        <v>43294</v>
      </c>
      <c r="U12" s="216">
        <v>44389</v>
      </c>
      <c r="V12" s="216"/>
      <c r="W12" s="216"/>
      <c r="X12" s="214"/>
      <c r="Y12" s="214"/>
      <c r="Z12" s="218" t="s">
        <v>413</v>
      </c>
      <c r="AA12" s="218"/>
      <c r="AB12" s="218"/>
      <c r="AC12" s="219"/>
    </row>
    <row r="13" spans="1:29" s="291" customFormat="1" ht="30" customHeight="1">
      <c r="A13" s="283">
        <v>7</v>
      </c>
      <c r="B13" s="284" t="s">
        <v>531</v>
      </c>
      <c r="C13" s="284" t="s">
        <v>532</v>
      </c>
      <c r="D13" s="284" t="s">
        <v>533</v>
      </c>
      <c r="E13" s="285" t="s">
        <v>271</v>
      </c>
      <c r="F13" s="284" t="s">
        <v>534</v>
      </c>
      <c r="G13" s="284"/>
      <c r="H13" s="284">
        <v>2014</v>
      </c>
      <c r="I13" s="286"/>
      <c r="J13" s="286"/>
      <c r="K13" s="284"/>
      <c r="L13" s="284"/>
      <c r="M13" s="284"/>
      <c r="N13" s="284"/>
      <c r="O13" s="284"/>
      <c r="P13" s="284"/>
      <c r="Q13" s="287"/>
      <c r="R13" s="284"/>
      <c r="S13" s="284"/>
      <c r="T13" s="300">
        <v>43504</v>
      </c>
      <c r="U13" s="300">
        <v>44599</v>
      </c>
      <c r="V13" s="288"/>
      <c r="W13" s="288"/>
      <c r="X13" s="284"/>
      <c r="Y13" s="284"/>
      <c r="Z13" s="289" t="s">
        <v>413</v>
      </c>
      <c r="AA13" s="289"/>
      <c r="AB13" s="289"/>
      <c r="AC13" s="290"/>
    </row>
    <row r="14" spans="1:29" s="291" customFormat="1" ht="30" customHeight="1" thickBot="1">
      <c r="A14" s="292">
        <v>8</v>
      </c>
      <c r="B14" s="293" t="s">
        <v>531</v>
      </c>
      <c r="C14" s="293" t="s">
        <v>535</v>
      </c>
      <c r="D14" s="293" t="s">
        <v>536</v>
      </c>
      <c r="E14" s="294" t="s">
        <v>271</v>
      </c>
      <c r="F14" s="293" t="s">
        <v>534</v>
      </c>
      <c r="G14" s="293"/>
      <c r="H14" s="293">
        <v>2008</v>
      </c>
      <c r="I14" s="295"/>
      <c r="J14" s="295"/>
      <c r="K14" s="293"/>
      <c r="L14" s="293"/>
      <c r="M14" s="293"/>
      <c r="N14" s="293"/>
      <c r="O14" s="293"/>
      <c r="P14" s="293"/>
      <c r="Q14" s="296"/>
      <c r="R14" s="293"/>
      <c r="S14" s="293"/>
      <c r="T14" s="301">
        <v>43504</v>
      </c>
      <c r="U14" s="301">
        <v>44599</v>
      </c>
      <c r="V14" s="297"/>
      <c r="W14" s="297"/>
      <c r="X14" s="293"/>
      <c r="Y14" s="293"/>
      <c r="Z14" s="298" t="s">
        <v>413</v>
      </c>
      <c r="AA14" s="298"/>
      <c r="AB14" s="298"/>
      <c r="AC14" s="299"/>
    </row>
    <row r="15" spans="1:29" ht="30" customHeight="1" thickBot="1">
      <c r="A15" s="331" t="s">
        <v>442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</row>
    <row r="16" spans="1:29" ht="30" customHeight="1">
      <c r="A16" s="59">
        <v>7</v>
      </c>
      <c r="B16" s="61" t="s">
        <v>443</v>
      </c>
      <c r="C16" s="61" t="s">
        <v>444</v>
      </c>
      <c r="D16" s="61">
        <v>10788</v>
      </c>
      <c r="E16" s="198" t="s">
        <v>445</v>
      </c>
      <c r="F16" s="61" t="s">
        <v>446</v>
      </c>
      <c r="G16" s="61">
        <v>6842</v>
      </c>
      <c r="H16" s="61">
        <v>1987</v>
      </c>
      <c r="I16" s="199">
        <v>31968</v>
      </c>
      <c r="J16" s="199">
        <v>43448</v>
      </c>
      <c r="K16" s="61">
        <v>6</v>
      </c>
      <c r="L16" s="61">
        <v>5000</v>
      </c>
      <c r="M16" s="61">
        <v>10850</v>
      </c>
      <c r="N16" s="61" t="s">
        <v>23</v>
      </c>
      <c r="O16" s="61">
        <v>18746</v>
      </c>
      <c r="P16" s="61" t="s">
        <v>447</v>
      </c>
      <c r="Q16" s="220"/>
      <c r="R16" s="16"/>
      <c r="S16" s="16"/>
      <c r="T16" s="199">
        <v>43466</v>
      </c>
      <c r="U16" s="199">
        <v>44561</v>
      </c>
      <c r="V16" s="199">
        <v>43466</v>
      </c>
      <c r="W16" s="199">
        <v>44561</v>
      </c>
      <c r="X16" s="61"/>
      <c r="Y16" s="61"/>
      <c r="Z16" s="202" t="s">
        <v>413</v>
      </c>
      <c r="AA16" s="202" t="s">
        <v>413</v>
      </c>
      <c r="AB16" s="202"/>
      <c r="AC16" s="221"/>
    </row>
    <row r="17" spans="1:29" ht="157.5">
      <c r="A17" s="69">
        <v>8</v>
      </c>
      <c r="B17" s="29" t="s">
        <v>448</v>
      </c>
      <c r="C17" s="29" t="s">
        <v>449</v>
      </c>
      <c r="D17" s="29" t="s">
        <v>450</v>
      </c>
      <c r="E17" s="204" t="s">
        <v>451</v>
      </c>
      <c r="F17" s="29" t="s">
        <v>452</v>
      </c>
      <c r="G17" s="29">
        <v>2402</v>
      </c>
      <c r="H17" s="29">
        <v>2008</v>
      </c>
      <c r="I17" s="29" t="s">
        <v>453</v>
      </c>
      <c r="J17" s="205">
        <v>43446</v>
      </c>
      <c r="K17" s="29">
        <v>6</v>
      </c>
      <c r="L17" s="29">
        <v>1140</v>
      </c>
      <c r="M17" s="29">
        <v>3490</v>
      </c>
      <c r="N17" s="29" t="s">
        <v>23</v>
      </c>
      <c r="O17" s="29">
        <v>18334</v>
      </c>
      <c r="P17" s="29" t="s">
        <v>412</v>
      </c>
      <c r="Q17" s="206">
        <v>61500</v>
      </c>
      <c r="R17" s="222" t="s">
        <v>454</v>
      </c>
      <c r="S17" s="29" t="s">
        <v>455</v>
      </c>
      <c r="T17" s="205">
        <v>43394</v>
      </c>
      <c r="U17" s="205">
        <v>44489</v>
      </c>
      <c r="V17" s="205">
        <v>43394</v>
      </c>
      <c r="W17" s="205">
        <v>44489</v>
      </c>
      <c r="X17" s="205">
        <v>43394</v>
      </c>
      <c r="Y17" s="205">
        <v>44489</v>
      </c>
      <c r="Z17" s="207" t="s">
        <v>413</v>
      </c>
      <c r="AA17" s="207" t="s">
        <v>413</v>
      </c>
      <c r="AB17" s="207" t="s">
        <v>413</v>
      </c>
      <c r="AC17" s="208"/>
    </row>
    <row r="18" spans="1:29" ht="30" customHeight="1">
      <c r="A18" s="223">
        <v>9</v>
      </c>
      <c r="B18" s="41" t="s">
        <v>456</v>
      </c>
      <c r="C18" s="41" t="s">
        <v>457</v>
      </c>
      <c r="D18" s="41" t="s">
        <v>458</v>
      </c>
      <c r="E18" s="58" t="s">
        <v>459</v>
      </c>
      <c r="F18" s="41" t="s">
        <v>460</v>
      </c>
      <c r="G18" s="41"/>
      <c r="H18" s="224">
        <v>2010</v>
      </c>
      <c r="I18" s="41"/>
      <c r="J18" s="41"/>
      <c r="K18" s="225" t="s">
        <v>426</v>
      </c>
      <c r="L18" s="41">
        <v>623</v>
      </c>
      <c r="M18" s="41"/>
      <c r="N18" s="41"/>
      <c r="O18" s="226"/>
      <c r="P18" s="226"/>
      <c r="Q18" s="227"/>
      <c r="R18" s="226"/>
      <c r="S18" s="228"/>
      <c r="T18" s="229">
        <v>43300</v>
      </c>
      <c r="U18" s="229">
        <v>44395</v>
      </c>
      <c r="V18" s="229"/>
      <c r="W18" s="229"/>
      <c r="X18" s="228"/>
      <c r="Y18" s="228"/>
      <c r="Z18" s="230" t="s">
        <v>413</v>
      </c>
      <c r="AA18" s="230"/>
      <c r="AB18" s="230"/>
      <c r="AC18" s="231"/>
    </row>
  </sheetData>
  <sheetProtection selectLockedCells="1" selectUnlockedCells="1"/>
  <mergeCells count="25">
    <mergeCell ref="G3:G5"/>
    <mergeCell ref="H3:H5"/>
    <mergeCell ref="I3:I5"/>
    <mergeCell ref="A3:A5"/>
    <mergeCell ref="B3:B5"/>
    <mergeCell ref="C3:C5"/>
    <mergeCell ref="D3:D5"/>
    <mergeCell ref="E3:E5"/>
    <mergeCell ref="F3:F5"/>
    <mergeCell ref="K3:K5"/>
    <mergeCell ref="L3:L5"/>
    <mergeCell ref="M3:M5"/>
    <mergeCell ref="N3:N5"/>
    <mergeCell ref="O3:O5"/>
    <mergeCell ref="I1:J1"/>
    <mergeCell ref="Z3:AC4"/>
    <mergeCell ref="A6:AC6"/>
    <mergeCell ref="A15:AC15"/>
    <mergeCell ref="P3:P5"/>
    <mergeCell ref="Q3:Q5"/>
    <mergeCell ref="R3:S4"/>
    <mergeCell ref="T3:U4"/>
    <mergeCell ref="V3:W4"/>
    <mergeCell ref="X3:Y4"/>
    <mergeCell ref="J3:J5"/>
  </mergeCells>
  <printOptions horizontalCentered="1"/>
  <pageMargins left="0" right="0" top="0.7875" bottom="0.39375" header="0.5118055555555555" footer="0.5118055555555555"/>
  <pageSetup horizontalDpi="300" verticalDpi="300" orientation="landscape" paperSize="9" scale="3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5.8515625" style="1" customWidth="1"/>
    <col min="2" max="2" width="42.421875" style="0" customWidth="1"/>
    <col min="3" max="3" width="24.7109375" style="232" customWidth="1"/>
    <col min="4" max="4" width="20.140625" style="232" customWidth="1"/>
  </cols>
  <sheetData>
    <row r="1" spans="1:4" ht="12.75">
      <c r="A1" s="359" t="s">
        <v>461</v>
      </c>
      <c r="B1" s="359"/>
      <c r="C1" s="233"/>
      <c r="D1" s="131"/>
    </row>
    <row r="2" spans="1:4" ht="12.75">
      <c r="A2" s="129"/>
      <c r="B2" s="234"/>
      <c r="C2" s="233"/>
      <c r="D2" s="233"/>
    </row>
    <row r="3" spans="1:4" ht="12.75" customHeight="1">
      <c r="A3" s="129"/>
      <c r="B3" s="360" t="s">
        <v>462</v>
      </c>
      <c r="C3" s="360"/>
      <c r="D3" s="360"/>
    </row>
    <row r="4" spans="1:4" ht="24.75" customHeight="1">
      <c r="A4" s="235" t="s">
        <v>221</v>
      </c>
      <c r="B4" s="236" t="s">
        <v>463</v>
      </c>
      <c r="C4" s="56" t="s">
        <v>464</v>
      </c>
      <c r="D4" s="237" t="s">
        <v>465</v>
      </c>
    </row>
    <row r="5" spans="1:4" ht="24.75" customHeight="1">
      <c r="A5" s="238">
        <v>1</v>
      </c>
      <c r="B5" s="60" t="s">
        <v>466</v>
      </c>
      <c r="C5" s="239">
        <f>285075.7+137830+4403.4+5614.95+22372+13200</f>
        <v>468496.05000000005</v>
      </c>
      <c r="D5" s="240"/>
    </row>
    <row r="6" spans="1:4" s="108" customFormat="1" ht="24.75" customHeight="1">
      <c r="A6" s="241">
        <v>2</v>
      </c>
      <c r="B6" s="76" t="s">
        <v>467</v>
      </c>
      <c r="C6" s="81">
        <v>696913.81</v>
      </c>
      <c r="D6" s="242">
        <v>438950.09</v>
      </c>
    </row>
    <row r="7" spans="1:4" s="108" customFormat="1" ht="24.75" customHeight="1">
      <c r="A7" s="243">
        <v>3</v>
      </c>
      <c r="B7" s="76" t="s">
        <v>468</v>
      </c>
      <c r="C7" s="244">
        <v>189194.11</v>
      </c>
      <c r="D7" s="245"/>
    </row>
    <row r="8" spans="1:4" s="108" customFormat="1" ht="24.75" customHeight="1">
      <c r="A8" s="241">
        <v>4</v>
      </c>
      <c r="B8" s="76" t="s">
        <v>469</v>
      </c>
      <c r="C8" s="81">
        <f>156311.57</f>
        <v>156311.57</v>
      </c>
      <c r="D8" s="245"/>
    </row>
    <row r="9" spans="1:4" s="108" customFormat="1" ht="24.75" customHeight="1">
      <c r="A9" s="246">
        <v>5</v>
      </c>
      <c r="B9" s="247" t="s">
        <v>470</v>
      </c>
      <c r="C9" s="248">
        <f>673000</f>
        <v>673000</v>
      </c>
      <c r="D9" s="242">
        <v>53000</v>
      </c>
    </row>
    <row r="10" spans="1:4" ht="24.75" customHeight="1">
      <c r="A10" s="361" t="s">
        <v>175</v>
      </c>
      <c r="B10" s="361"/>
      <c r="C10" s="249">
        <f>SUM(C5:C9)</f>
        <v>2183915.54</v>
      </c>
      <c r="D10" s="250">
        <f>SUM(D5:D9)</f>
        <v>491950.09</v>
      </c>
    </row>
  </sheetData>
  <sheetProtection selectLockedCells="1" selectUnlockedCells="1"/>
  <mergeCells count="3">
    <mergeCell ref="A1:B1"/>
    <mergeCell ref="B3:D3"/>
    <mergeCell ref="A10:B10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7">
      <selection activeCell="E10" sqref="E10"/>
    </sheetView>
  </sheetViews>
  <sheetFormatPr defaultColWidth="9.140625" defaultRowHeight="12.75"/>
  <cols>
    <col min="1" max="1" width="33.28125" style="251" customWidth="1"/>
    <col min="2" max="2" width="22.28125" style="251" customWidth="1"/>
    <col min="3" max="3" width="30.57421875" style="251" customWidth="1"/>
    <col min="4" max="4" width="13.8515625" style="252" customWidth="1"/>
    <col min="5" max="5" width="63.140625" style="251" customWidth="1"/>
    <col min="6" max="6" width="17.28125" style="252" customWidth="1"/>
    <col min="7" max="7" width="11.8515625" style="253" customWidth="1"/>
    <col min="8" max="11" width="9.140625" style="51" customWidth="1"/>
  </cols>
  <sheetData>
    <row r="2" ht="12.75">
      <c r="A2" s="254" t="s">
        <v>540</v>
      </c>
    </row>
    <row r="4" spans="1:7" ht="24.75" customHeight="1" thickBot="1">
      <c r="A4" s="255" t="s">
        <v>471</v>
      </c>
      <c r="B4" s="256" t="s">
        <v>472</v>
      </c>
      <c r="C4" s="256" t="s">
        <v>473</v>
      </c>
      <c r="D4" s="257" t="s">
        <v>474</v>
      </c>
      <c r="E4" s="256" t="s">
        <v>475</v>
      </c>
      <c r="F4" s="257" t="s">
        <v>476</v>
      </c>
      <c r="G4" s="258" t="s">
        <v>477</v>
      </c>
    </row>
    <row r="5" spans="1:7" ht="24.75" customHeight="1">
      <c r="A5" s="268" t="s">
        <v>478</v>
      </c>
      <c r="B5" s="269" t="s">
        <v>479</v>
      </c>
      <c r="C5" s="269" t="s">
        <v>482</v>
      </c>
      <c r="D5" s="270">
        <v>42117</v>
      </c>
      <c r="E5" s="269" t="s">
        <v>483</v>
      </c>
      <c r="F5" s="270">
        <v>42150</v>
      </c>
      <c r="G5" s="272">
        <v>774.9</v>
      </c>
    </row>
    <row r="6" spans="1:7" ht="24.75" customHeight="1">
      <c r="A6" s="259" t="s">
        <v>478</v>
      </c>
      <c r="B6" s="260" t="s">
        <v>479</v>
      </c>
      <c r="C6" s="260" t="s">
        <v>480</v>
      </c>
      <c r="D6" s="261">
        <v>42126</v>
      </c>
      <c r="E6" s="260" t="s">
        <v>484</v>
      </c>
      <c r="F6" s="261">
        <v>42256</v>
      </c>
      <c r="G6" s="273">
        <v>1291.5</v>
      </c>
    </row>
    <row r="7" spans="1:7" ht="24.75" customHeight="1">
      <c r="A7" s="259" t="s">
        <v>478</v>
      </c>
      <c r="B7" s="260" t="s">
        <v>479</v>
      </c>
      <c r="C7" s="260" t="s">
        <v>485</v>
      </c>
      <c r="D7" s="261">
        <v>42126</v>
      </c>
      <c r="E7" s="260" t="s">
        <v>486</v>
      </c>
      <c r="F7" s="261">
        <v>42132</v>
      </c>
      <c r="G7" s="273">
        <v>854.85</v>
      </c>
    </row>
    <row r="8" spans="1:7" ht="24.75" customHeight="1">
      <c r="A8" s="259" t="s">
        <v>478</v>
      </c>
      <c r="B8" s="260" t="s">
        <v>479</v>
      </c>
      <c r="C8" s="260" t="s">
        <v>485</v>
      </c>
      <c r="D8" s="261">
        <v>42149</v>
      </c>
      <c r="E8" s="260" t="s">
        <v>487</v>
      </c>
      <c r="F8" s="261">
        <v>42188</v>
      </c>
      <c r="G8" s="273">
        <v>1100</v>
      </c>
    </row>
    <row r="9" spans="1:7" ht="24.75" customHeight="1">
      <c r="A9" s="259" t="s">
        <v>478</v>
      </c>
      <c r="B9" s="260" t="s">
        <v>479</v>
      </c>
      <c r="C9" s="260" t="s">
        <v>485</v>
      </c>
      <c r="D9" s="261">
        <v>42242</v>
      </c>
      <c r="E9" s="260" t="s">
        <v>488</v>
      </c>
      <c r="F9" s="261">
        <v>42271</v>
      </c>
      <c r="G9" s="273">
        <v>500</v>
      </c>
    </row>
    <row r="10" spans="1:7" ht="24.75" customHeight="1">
      <c r="A10" s="259" t="s">
        <v>478</v>
      </c>
      <c r="B10" s="260" t="s">
        <v>479</v>
      </c>
      <c r="C10" s="260" t="s">
        <v>485</v>
      </c>
      <c r="D10" s="261">
        <v>42264</v>
      </c>
      <c r="E10" s="260" t="s">
        <v>489</v>
      </c>
      <c r="F10" s="261">
        <v>42293</v>
      </c>
      <c r="G10" s="273">
        <v>1100</v>
      </c>
    </row>
    <row r="11" spans="1:7" ht="24.75" customHeight="1">
      <c r="A11" s="259" t="s">
        <v>478</v>
      </c>
      <c r="B11" s="260" t="s">
        <v>479</v>
      </c>
      <c r="C11" s="260" t="s">
        <v>481</v>
      </c>
      <c r="D11" s="261">
        <v>42270</v>
      </c>
      <c r="E11" s="260" t="s">
        <v>490</v>
      </c>
      <c r="F11" s="261">
        <v>42327</v>
      </c>
      <c r="G11" s="273">
        <v>1139.28</v>
      </c>
    </row>
    <row r="12" spans="1:7" ht="24.75" customHeight="1">
      <c r="A12" s="259" t="s">
        <v>470</v>
      </c>
      <c r="B12" s="260" t="s">
        <v>479</v>
      </c>
      <c r="C12" s="260" t="s">
        <v>485</v>
      </c>
      <c r="D12" s="261">
        <v>42320</v>
      </c>
      <c r="E12" s="260" t="s">
        <v>491</v>
      </c>
      <c r="F12" s="261">
        <v>42346</v>
      </c>
      <c r="G12" s="273">
        <v>85</v>
      </c>
    </row>
    <row r="13" spans="1:7" ht="24.75" customHeight="1">
      <c r="A13" s="259" t="s">
        <v>478</v>
      </c>
      <c r="B13" s="260" t="s">
        <v>479</v>
      </c>
      <c r="C13" s="260" t="s">
        <v>485</v>
      </c>
      <c r="D13" s="261">
        <v>42339</v>
      </c>
      <c r="E13" s="260" t="s">
        <v>492</v>
      </c>
      <c r="F13" s="261">
        <v>42356</v>
      </c>
      <c r="G13" s="273">
        <v>2120</v>
      </c>
    </row>
    <row r="14" spans="1:7" ht="24.75" customHeight="1" thickBot="1">
      <c r="A14" s="262" t="s">
        <v>478</v>
      </c>
      <c r="B14" s="263" t="s">
        <v>479</v>
      </c>
      <c r="C14" s="263" t="s">
        <v>480</v>
      </c>
      <c r="D14" s="264">
        <v>42341</v>
      </c>
      <c r="E14" s="263" t="s">
        <v>493</v>
      </c>
      <c r="F14" s="264">
        <v>42354</v>
      </c>
      <c r="G14" s="274">
        <v>217.7</v>
      </c>
    </row>
    <row r="15" spans="1:7" ht="24.75" customHeight="1" thickBot="1">
      <c r="A15" s="265"/>
      <c r="B15" s="266"/>
      <c r="C15" s="266"/>
      <c r="D15" s="267"/>
      <c r="E15" s="266"/>
      <c r="F15" s="271" t="s">
        <v>494</v>
      </c>
      <c r="G15" s="275">
        <f>SUM(G5:G14)</f>
        <v>9183.23</v>
      </c>
    </row>
    <row r="16" spans="1:7" ht="24.75" customHeight="1">
      <c r="A16" s="268" t="s">
        <v>478</v>
      </c>
      <c r="B16" s="269" t="s">
        <v>479</v>
      </c>
      <c r="C16" s="269" t="s">
        <v>480</v>
      </c>
      <c r="D16" s="270">
        <v>42603</v>
      </c>
      <c r="E16" s="269" t="s">
        <v>495</v>
      </c>
      <c r="F16" s="270">
        <v>42632</v>
      </c>
      <c r="G16" s="272">
        <v>2000</v>
      </c>
    </row>
    <row r="17" spans="1:7" ht="38.25">
      <c r="A17" s="259" t="s">
        <v>478</v>
      </c>
      <c r="B17" s="260" t="s">
        <v>479</v>
      </c>
      <c r="C17" s="260" t="s">
        <v>480</v>
      </c>
      <c r="D17" s="261">
        <v>42746</v>
      </c>
      <c r="E17" s="260" t="s">
        <v>496</v>
      </c>
      <c r="F17" s="261">
        <v>42776</v>
      </c>
      <c r="G17" s="273">
        <v>31362.29</v>
      </c>
    </row>
    <row r="18" spans="1:7" ht="24.75" customHeight="1">
      <c r="A18" s="259" t="s">
        <v>478</v>
      </c>
      <c r="B18" s="260" t="s">
        <v>479</v>
      </c>
      <c r="C18" s="260" t="s">
        <v>480</v>
      </c>
      <c r="D18" s="261">
        <v>42793</v>
      </c>
      <c r="E18" s="260" t="s">
        <v>497</v>
      </c>
      <c r="F18" s="261">
        <v>42818</v>
      </c>
      <c r="G18" s="273">
        <v>816.14</v>
      </c>
    </row>
    <row r="19" spans="1:7" ht="24.75" customHeight="1" thickBot="1">
      <c r="A19" s="262" t="s">
        <v>478</v>
      </c>
      <c r="B19" s="263" t="s">
        <v>479</v>
      </c>
      <c r="C19" s="263" t="s">
        <v>481</v>
      </c>
      <c r="D19" s="264">
        <v>42810</v>
      </c>
      <c r="E19" s="263" t="s">
        <v>498</v>
      </c>
      <c r="F19" s="264">
        <v>42838</v>
      </c>
      <c r="G19" s="274">
        <v>131.76</v>
      </c>
    </row>
    <row r="20" spans="1:7" ht="24.75" customHeight="1" thickBot="1">
      <c r="A20" s="304"/>
      <c r="B20" s="305"/>
      <c r="C20" s="305"/>
      <c r="D20" s="306"/>
      <c r="E20" s="305"/>
      <c r="F20" s="307" t="s">
        <v>499</v>
      </c>
      <c r="G20" s="308">
        <f>SUM(G16:G19)</f>
        <v>34310.19</v>
      </c>
    </row>
    <row r="21" spans="1:7" ht="24.75" customHeight="1">
      <c r="A21" s="316" t="s">
        <v>470</v>
      </c>
      <c r="B21" s="317" t="s">
        <v>479</v>
      </c>
      <c r="C21" s="317" t="s">
        <v>485</v>
      </c>
      <c r="D21" s="318">
        <v>42947</v>
      </c>
      <c r="E21" s="317" t="s">
        <v>500</v>
      </c>
      <c r="F21" s="318">
        <v>42986</v>
      </c>
      <c r="G21" s="319">
        <v>650</v>
      </c>
    </row>
    <row r="22" spans="1:7" ht="24.75" customHeight="1">
      <c r="A22" s="320" t="s">
        <v>467</v>
      </c>
      <c r="B22" s="314" t="s">
        <v>479</v>
      </c>
      <c r="C22" s="314" t="s">
        <v>480</v>
      </c>
      <c r="D22" s="315">
        <v>42957</v>
      </c>
      <c r="E22" s="314" t="s">
        <v>501</v>
      </c>
      <c r="F22" s="315">
        <v>42989</v>
      </c>
      <c r="G22" s="321">
        <v>16629.4</v>
      </c>
    </row>
    <row r="23" spans="1:7" ht="24.75" customHeight="1">
      <c r="A23" s="320" t="s">
        <v>478</v>
      </c>
      <c r="B23" s="314" t="s">
        <v>479</v>
      </c>
      <c r="C23" s="314" t="s">
        <v>480</v>
      </c>
      <c r="D23" s="315">
        <v>43004</v>
      </c>
      <c r="E23" s="314" t="s">
        <v>502</v>
      </c>
      <c r="F23" s="315">
        <v>43046</v>
      </c>
      <c r="G23" s="321">
        <v>1387.76</v>
      </c>
    </row>
    <row r="24" spans="1:7" ht="24.75" customHeight="1">
      <c r="A24" s="320" t="s">
        <v>478</v>
      </c>
      <c r="B24" s="314" t="s">
        <v>479</v>
      </c>
      <c r="C24" s="314" t="s">
        <v>480</v>
      </c>
      <c r="D24" s="315">
        <v>43007</v>
      </c>
      <c r="E24" s="314" t="s">
        <v>504</v>
      </c>
      <c r="F24" s="315">
        <v>43037</v>
      </c>
      <c r="G24" s="321">
        <v>591.58</v>
      </c>
    </row>
    <row r="25" spans="1:7" ht="24.75" customHeight="1" thickBot="1">
      <c r="A25" s="322" t="s">
        <v>478</v>
      </c>
      <c r="B25" s="323" t="s">
        <v>479</v>
      </c>
      <c r="C25" s="323" t="s">
        <v>485</v>
      </c>
      <c r="D25" s="324">
        <v>43126</v>
      </c>
      <c r="E25" s="323" t="s">
        <v>539</v>
      </c>
      <c r="F25" s="324">
        <v>43144</v>
      </c>
      <c r="G25" s="325">
        <v>559.65</v>
      </c>
    </row>
    <row r="26" spans="1:7" ht="24.75" customHeight="1" thickBot="1">
      <c r="A26" s="309"/>
      <c r="B26" s="310"/>
      <c r="C26" s="310"/>
      <c r="D26" s="311"/>
      <c r="E26" s="310"/>
      <c r="F26" s="312" t="s">
        <v>505</v>
      </c>
      <c r="G26" s="313">
        <f>SUM(G21:G25)</f>
        <v>19818.390000000003</v>
      </c>
    </row>
    <row r="27" spans="6:7" ht="24.75" customHeight="1">
      <c r="F27" s="276" t="s">
        <v>506</v>
      </c>
      <c r="G27" s="277">
        <f>SUM(G26,G20,G15)</f>
        <v>63311.81</v>
      </c>
    </row>
  </sheetData>
  <sheetProtection selectLockedCells="1" selectUnlockedCells="1"/>
  <printOptions/>
  <pageMargins left="0.7083333333333334" right="0.7083333333333334" top="0.5513888888888889" bottom="0" header="0.5118055555555555" footer="0.5118055555555555"/>
  <pageSetup horizontalDpi="300" verticalDpi="300" orientation="landscape" paperSize="9" scale="60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SheetLayoutView="100" zoomScalePageLayoutView="0" workbookViewId="0" topLeftCell="A13">
      <selection activeCell="C8" sqref="C8"/>
    </sheetView>
  </sheetViews>
  <sheetFormatPr defaultColWidth="9.140625" defaultRowHeight="12.75"/>
  <cols>
    <col min="1" max="1" width="4.140625" style="1" customWidth="1"/>
    <col min="2" max="2" width="53.28125" style="0" customWidth="1"/>
    <col min="3" max="3" width="37.57421875" style="1" customWidth="1"/>
  </cols>
  <sheetData>
    <row r="1" spans="1:3" ht="21.75" customHeight="1">
      <c r="A1" s="359" t="s">
        <v>507</v>
      </c>
      <c r="B1" s="359"/>
      <c r="C1" s="326"/>
    </row>
    <row r="2" spans="1:3" ht="12.75">
      <c r="A2" s="129"/>
      <c r="B2" s="234"/>
      <c r="C2" s="129"/>
    </row>
    <row r="3" spans="1:4" ht="46.5" customHeight="1">
      <c r="A3" s="362" t="s">
        <v>508</v>
      </c>
      <c r="B3" s="362"/>
      <c r="C3" s="362"/>
      <c r="D3" s="278"/>
    </row>
    <row r="4" spans="1:4" ht="9" customHeight="1">
      <c r="A4" s="183"/>
      <c r="B4" s="183"/>
      <c r="C4" s="183"/>
      <c r="D4" s="278"/>
    </row>
    <row r="5" spans="1:3" ht="12.75">
      <c r="A5" s="129"/>
      <c r="B5" s="127"/>
      <c r="C5" s="129"/>
    </row>
    <row r="6" spans="1:3" ht="30.75" customHeight="1">
      <c r="A6" s="279" t="s">
        <v>221</v>
      </c>
      <c r="B6" s="279" t="s">
        <v>509</v>
      </c>
      <c r="C6" s="280" t="s">
        <v>510</v>
      </c>
    </row>
    <row r="7" spans="1:3" ht="49.5" customHeight="1">
      <c r="A7" s="363" t="s">
        <v>86</v>
      </c>
      <c r="B7" s="363"/>
      <c r="C7" s="363"/>
    </row>
    <row r="8" spans="1:3" ht="49.5" customHeight="1">
      <c r="A8" s="281">
        <v>1</v>
      </c>
      <c r="B8" s="282" t="s">
        <v>511</v>
      </c>
      <c r="C8" s="327" t="s">
        <v>512</v>
      </c>
    </row>
    <row r="9" spans="1:3" ht="49.5" customHeight="1">
      <c r="A9" s="281">
        <v>2</v>
      </c>
      <c r="B9" s="282" t="s">
        <v>513</v>
      </c>
      <c r="C9" s="327" t="s">
        <v>514</v>
      </c>
    </row>
    <row r="10" spans="1:3" ht="49.5" customHeight="1">
      <c r="A10" s="281">
        <v>3</v>
      </c>
      <c r="B10" s="282" t="s">
        <v>515</v>
      </c>
      <c r="C10" s="327" t="s">
        <v>516</v>
      </c>
    </row>
    <row r="11" spans="1:3" ht="49.5" customHeight="1">
      <c r="A11" s="281">
        <v>4</v>
      </c>
      <c r="B11" s="282" t="s">
        <v>517</v>
      </c>
      <c r="C11" s="327" t="s">
        <v>518</v>
      </c>
    </row>
    <row r="12" spans="1:3" ht="49.5" customHeight="1">
      <c r="A12" s="281">
        <v>5</v>
      </c>
      <c r="B12" s="282" t="s">
        <v>519</v>
      </c>
      <c r="C12" s="327" t="s">
        <v>520</v>
      </c>
    </row>
    <row r="13" spans="1:3" ht="49.5" customHeight="1">
      <c r="A13" s="281">
        <v>6</v>
      </c>
      <c r="B13" s="282" t="s">
        <v>503</v>
      </c>
      <c r="C13" s="328" t="s">
        <v>520</v>
      </c>
    </row>
    <row r="14" spans="1:3" ht="49.5" customHeight="1">
      <c r="A14" s="363" t="s">
        <v>176</v>
      </c>
      <c r="B14" s="363"/>
      <c r="C14" s="363"/>
    </row>
    <row r="15" spans="1:3" s="23" customFormat="1" ht="49.5" customHeight="1">
      <c r="A15" s="281">
        <v>1</v>
      </c>
      <c r="B15" s="282" t="s">
        <v>521</v>
      </c>
      <c r="C15" s="328" t="s">
        <v>522</v>
      </c>
    </row>
    <row r="16" spans="1:3" ht="49.5" customHeight="1">
      <c r="A16" s="363" t="s">
        <v>523</v>
      </c>
      <c r="B16" s="363"/>
      <c r="C16" s="363"/>
    </row>
    <row r="17" spans="1:3" s="23" customFormat="1" ht="49.5" customHeight="1">
      <c r="A17" s="281">
        <v>1</v>
      </c>
      <c r="B17" s="25" t="s">
        <v>524</v>
      </c>
      <c r="C17" s="329" t="s">
        <v>525</v>
      </c>
    </row>
    <row r="18" spans="1:3" s="23" customFormat="1" ht="49.5" customHeight="1">
      <c r="A18" s="281">
        <v>2</v>
      </c>
      <c r="B18" s="25" t="s">
        <v>526</v>
      </c>
      <c r="C18" s="329" t="s">
        <v>527</v>
      </c>
    </row>
    <row r="19" spans="1:3" s="23" customFormat="1" ht="49.5" customHeight="1">
      <c r="A19" s="281">
        <v>3</v>
      </c>
      <c r="B19" s="25" t="s">
        <v>528</v>
      </c>
      <c r="C19" s="329" t="s">
        <v>529</v>
      </c>
    </row>
  </sheetData>
  <sheetProtection selectLockedCells="1" selectUnlockedCells="1"/>
  <mergeCells count="5">
    <mergeCell ref="A1:B1"/>
    <mergeCell ref="A3:C3"/>
    <mergeCell ref="A7:C7"/>
    <mergeCell ref="A14:C14"/>
    <mergeCell ref="A16:C1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renata.kozakowska</cp:lastModifiedBy>
  <dcterms:modified xsi:type="dcterms:W3CDTF">2018-02-15T09:35:52Z</dcterms:modified>
  <cp:category/>
  <cp:version/>
  <cp:contentType/>
  <cp:contentStatus/>
</cp:coreProperties>
</file>