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1"/>
  </bookViews>
  <sheets>
    <sheet name="UM 2014r. " sheetId="1" r:id="rId1"/>
    <sheet name="zbiorczo 2014r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<sst xmlns="http://schemas.openxmlformats.org/spreadsheetml/2006/main" count="132" uniqueCount="55">
  <si>
    <t>Wyszczególnie- nie składników mienia komunalnego</t>
  </si>
  <si>
    <t>Przychody</t>
  </si>
  <si>
    <t>Rozchody</t>
  </si>
  <si>
    <t>Dane dotyczące rodzaju praw majątkowych z rubryki 5 przypada na:</t>
  </si>
  <si>
    <t>Prawo własności</t>
  </si>
  <si>
    <t>Mienie w zarządzie</t>
  </si>
  <si>
    <t>Wierzy- telności</t>
  </si>
  <si>
    <t>Użytkowa- nie wieczyste</t>
  </si>
  <si>
    <t>Najem i użytkowa- nie zwykłe</t>
  </si>
  <si>
    <t>Dzierża-  wa</t>
  </si>
  <si>
    <t>Aport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</si>
  <si>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</si>
  <si>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</si>
  <si>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</si>
  <si>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</si>
  <si>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</si>
  <si>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</si>
  <si>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</si>
  <si>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</si>
  <si>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</si>
  <si>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</si>
  <si>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</si>
  <si>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</si>
  <si>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</si>
  <si>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Grupa 0     Grunty</t>
  </si>
  <si>
    <t>w tym:</t>
  </si>
  <si>
    <t>Urząd Miasta</t>
  </si>
  <si>
    <t>Miejski Zespół Szkół</t>
  </si>
  <si>
    <t>Biblioteka</t>
  </si>
  <si>
    <t>Radziejowski Dom Kultury</t>
  </si>
  <si>
    <t>Grupa 1   Budynki</t>
  </si>
  <si>
    <t>Grupa 2   Budowle</t>
  </si>
  <si>
    <t>Grupa 3 Kotły i maszyny energetyczne</t>
  </si>
  <si>
    <r>
      <t xml:space="preserve">Grupa 4  </t>
    </r>
    <r>
      <rPr>
        <b/>
        <sz val="9"/>
        <color indexed="8"/>
        <rFont val="Arial"/>
        <family val="2"/>
      </rPr>
      <t>Maszyny i urządzenia</t>
    </r>
  </si>
  <si>
    <t>MOPS</t>
  </si>
  <si>
    <r>
      <t xml:space="preserve">Grupa 5  </t>
    </r>
    <r>
      <rPr>
        <b/>
        <sz val="9"/>
        <color indexed="8"/>
        <rFont val="Arial"/>
        <family val="2"/>
      </rPr>
      <t>Specjalisty-  czne maszyny, urządzenia, aparaty</t>
    </r>
  </si>
  <si>
    <t>w tym;</t>
  </si>
  <si>
    <r>
      <t xml:space="preserve">Grupa 6  </t>
    </r>
    <r>
      <rPr>
        <b/>
        <sz val="9"/>
        <color indexed="8"/>
        <rFont val="Arial"/>
        <family val="2"/>
      </rPr>
      <t>Urządzenia techniczne</t>
    </r>
  </si>
  <si>
    <r>
      <t xml:space="preserve">Grupa 7   </t>
    </r>
    <r>
      <rPr>
        <b/>
        <sz val="9"/>
        <color indexed="8"/>
        <rFont val="Arial"/>
        <family val="2"/>
      </rPr>
      <t>Środki transportowe</t>
    </r>
  </si>
  <si>
    <t xml:space="preserve">Razem </t>
  </si>
  <si>
    <t>Mienie obce będące w użytkowaniu jednostki samorządu terytorialnego</t>
  </si>
  <si>
    <r>
      <t>2.</t>
    </r>
    <r>
      <rPr>
        <sz val="11"/>
        <color indexed="8"/>
        <rFont val="Times New Roman"/>
        <family val="1"/>
      </rPr>
      <t xml:space="preserve"> </t>
    </r>
    <r>
      <rPr>
        <b/>
        <i/>
        <u val="single"/>
        <sz val="11"/>
        <color indexed="8"/>
        <rFont val="Times New Roman"/>
        <family val="1"/>
      </rPr>
      <t>1 177 755,10 z</t>
    </r>
    <r>
      <rPr>
        <sz val="11"/>
        <color indexed="8"/>
        <rFont val="Times New Roman"/>
        <family val="1"/>
      </rPr>
      <t>ł – budowle – sieć kanalizacji sanitarnej o długości 3,4 km wraz z przepompowniami otrzymana od Związku Gmin Zlewni Jeziora Gopło i przekazana do użytkowania do Miejskiego Przedsiębiorstwa Gospodarki Komunalnej „EMPEGIEK” Sp. z o.o.</t>
    </r>
  </si>
  <si>
    <t>Grupa 8  Narzędzia, ruchomości, przyrządy, wyposażenie</t>
  </si>
  <si>
    <t>Grupa 7   Środki transportowe</t>
  </si>
  <si>
    <t>Grupa 6  Urządzenia techniczne</t>
  </si>
  <si>
    <t>Grupa 5  Specjalisty-  czne maszyny, urządzenia, aparaty</t>
  </si>
  <si>
    <t>Grupa 4  Maszyny i urządzenia</t>
  </si>
  <si>
    <t xml:space="preserve">Dane uzupełniające: </t>
  </si>
  <si>
    <t>Wartość początkowa wg stanu na dzień 31.12.2013r.</t>
  </si>
  <si>
    <t>Wartość na dzień 31.12.2014r.</t>
  </si>
  <si>
    <t>Dochody ze sprzedaży majątku wykonane w 2014r.</t>
  </si>
  <si>
    <r>
      <t>1.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34.322,82</t>
    </r>
    <r>
      <rPr>
        <b/>
        <i/>
        <u val="single"/>
        <sz val="11"/>
        <color indexed="8"/>
        <rFont val="Times New Roman"/>
        <family val="1"/>
      </rPr>
      <t xml:space="preserve"> zł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– maszyny i urządzenia – wartość (historyczna) sprzętu komputerowego wraz z oprogramowaniem użyczone przez Ministerstwo Spraw Wewnętrznych i Administracji wykorzystywane w ramach zadania zleconego z zakresu ewidencji ludności.</t>
    </r>
  </si>
  <si>
    <t xml:space="preserve">Radziejów dnia 20.02.2015 r. </t>
  </si>
  <si>
    <r>
      <t>1.  34.322,82</t>
    </r>
    <r>
      <rPr>
        <b/>
        <i/>
        <u val="single"/>
        <sz val="11"/>
        <color indexed="8"/>
        <rFont val="Times New Roman"/>
        <family val="1"/>
      </rPr>
      <t xml:space="preserve"> zł</t>
    </r>
    <r>
      <rPr>
        <sz val="11"/>
        <color indexed="8"/>
        <rFont val="Times New Roman"/>
        <family val="1"/>
      </rPr>
      <t xml:space="preserve"> – maszyny i urządzenia – wartość sprzętu komputerowego wraz z oprogramowaniem użyczone przez Ministerstwo Spraw Wewnętrznych i Administracji wykorzystywane w ramach zadania zleconego z zakresu ewidencji ludności.</t>
    </r>
  </si>
  <si>
    <t xml:space="preserve">Radziejów dnia 20.03.2015 r.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</si>
</sst>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indexed="8"/>
      <name val="Czcionka tekstu podstawowego"/>
      <family val="2"/>
    </font>
    <font>
      <sz val="10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3"/>
      <color indexed="8"/>
      <name val="Times New Roman"/>
      <family val="1"/>
    </font>
    <font>
      <b/>
      <sz val="3"/>
      <color indexed="10"/>
      <name val="Times New Roman"/>
      <family val="1"/>
    </font>
    <font>
      <sz val="3"/>
      <color indexed="8"/>
      <name val="Czcionka tekstu podstawowego"/>
      <family val="2"/>
    </font>
    <font>
      <b/>
      <sz val="11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wrapText="1"/>
    </xf>
    <xf numFmtId="4" fontId="6" fillId="0" borderId="10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6" fillId="0" borderId="12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4" fontId="6" fillId="0" borderId="13" xfId="0" applyNumberFormat="1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5" xfId="0" applyNumberFormat="1" applyFont="1" applyFill="1" applyBorder="1" applyAlignment="1">
      <alignment/>
    </xf>
    <xf numFmtId="4" fontId="16" fillId="0" borderId="10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2" xfId="0" applyNumberFormat="1" applyFont="1" applyFill="1" applyBorder="1" applyAlignment="1">
      <alignment/>
    </xf>
    <xf numFmtId="4" fontId="16" fillId="0" borderId="15" xfId="0" applyNumberFormat="1" applyFont="1" applyFill="1" applyBorder="1" applyAlignment="1">
      <alignment/>
    </xf>
    <xf numFmtId="4" fontId="6" fillId="0" borderId="15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14" fillId="0" borderId="0" xfId="0" applyFont="1" applyAlignment="1">
      <alignment/>
    </xf>
    <xf numFmtId="4" fontId="6" fillId="0" borderId="18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4" fontId="6" fillId="0" borderId="17" xfId="0" applyNumberFormat="1" applyFont="1" applyBorder="1" applyAlignment="1">
      <alignment/>
    </xf>
    <xf numFmtId="4" fontId="6" fillId="0" borderId="18" xfId="0" applyNumberFormat="1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6" fillId="0" borderId="15" xfId="0" applyNumberFormat="1" applyFont="1" applyBorder="1" applyAlignment="1">
      <alignment/>
    </xf>
    <xf numFmtId="0" fontId="5" fillId="0" borderId="11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4" fontId="6" fillId="0" borderId="20" xfId="0" applyNumberFormat="1" applyFont="1" applyFill="1" applyBorder="1" applyAlignment="1">
      <alignment/>
    </xf>
    <xf numFmtId="4" fontId="16" fillId="0" borderId="20" xfId="0" applyNumberFormat="1" applyFont="1" applyFill="1" applyBorder="1" applyAlignment="1">
      <alignment/>
    </xf>
    <xf numFmtId="0" fontId="5" fillId="0" borderId="15" xfId="0" applyFont="1" applyBorder="1" applyAlignment="1">
      <alignment wrapText="1"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2"/>
  <sheetViews>
    <sheetView zoomScalePageLayoutView="0" workbookViewId="0" topLeftCell="A1">
      <pane ySplit="3" topLeftCell="A25" activePane="bottomLeft" state="frozen"/>
      <selection pane="topLeft" activeCell="G1" sqref="G1"/>
      <selection pane="bottomLeft" activeCell="G4" sqref="G4"/>
    </sheetView>
  </sheetViews>
  <sheetFormatPr defaultColWidth="8.796875" defaultRowHeight="14.25"/>
  <cols>
    <col min="1" max="1" width="12" style="0" customWidth="1"/>
    <col min="2" max="2" width="11.3984375" style="0" customWidth="1"/>
    <col min="3" max="4" width="9.8984375" style="0" customWidth="1"/>
    <col min="5" max="6" width="10.8984375" style="0" customWidth="1"/>
    <col min="7" max="7" width="10.5" style="0" customWidth="1"/>
    <col min="8" max="8" width="7.19921875" style="0" customWidth="1"/>
    <col min="10" max="10" width="8" style="0" customWidth="1"/>
    <col min="11" max="11" width="7.3984375" style="0" customWidth="1"/>
    <col min="12" max="12" width="6.5" style="0" customWidth="1"/>
    <col min="14" max="14" width="10.59765625" style="11" customWidth="1"/>
    <col min="15" max="47" width="9" style="11" customWidth="1"/>
  </cols>
  <sheetData>
    <row r="1" spans="1:13" ht="13.5" customHeight="1">
      <c r="A1" s="51" t="s">
        <v>0</v>
      </c>
      <c r="B1" s="51" t="s">
        <v>48</v>
      </c>
      <c r="C1" s="52" t="s">
        <v>1</v>
      </c>
      <c r="D1" s="52" t="s">
        <v>2</v>
      </c>
      <c r="E1" s="51" t="s">
        <v>49</v>
      </c>
      <c r="F1" s="52" t="s">
        <v>3</v>
      </c>
      <c r="G1" s="52"/>
      <c r="H1" s="52"/>
      <c r="I1" s="52"/>
      <c r="J1" s="52"/>
      <c r="K1" s="52"/>
      <c r="L1" s="52"/>
      <c r="M1" s="51" t="s">
        <v>50</v>
      </c>
    </row>
    <row r="2" spans="1:13" ht="60" customHeight="1">
      <c r="A2" s="51"/>
      <c r="B2" s="51"/>
      <c r="C2" s="51"/>
      <c r="D2" s="51"/>
      <c r="E2" s="51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51"/>
    </row>
    <row r="3" spans="1:13" ht="14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2" t="s">
        <v>23</v>
      </c>
    </row>
    <row r="4" spans="1:47" s="5" customFormat="1" ht="25.5">
      <c r="A4" s="3" t="s">
        <v>24</v>
      </c>
      <c r="B4" s="4">
        <f>B7</f>
        <v>3902637.41</v>
      </c>
      <c r="C4" s="4">
        <f aca="true" t="shared" si="0" ref="C4:M4">C7</f>
        <v>898629.38</v>
      </c>
      <c r="D4" s="4">
        <f t="shared" si="0"/>
        <v>19433.27</v>
      </c>
      <c r="E4" s="4">
        <f t="shared" si="0"/>
        <v>4781833.5200000005</v>
      </c>
      <c r="F4" s="4">
        <f t="shared" si="0"/>
        <v>4753716.5200000005</v>
      </c>
      <c r="G4" s="4">
        <f t="shared" si="0"/>
        <v>0</v>
      </c>
      <c r="H4" s="4">
        <f t="shared" si="0"/>
        <v>0</v>
      </c>
      <c r="I4" s="4">
        <f t="shared" si="0"/>
        <v>28117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35936.02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</row>
    <row r="5" spans="1:13" ht="14.25">
      <c r="A5" s="44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4.25">
      <c r="A6" s="48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  <row r="7" spans="1:15" s="11" customFormat="1" ht="14.25">
      <c r="A7" s="45" t="s">
        <v>26</v>
      </c>
      <c r="B7" s="39">
        <v>3902637.41</v>
      </c>
      <c r="C7" s="46">
        <f>6836.4+93312.98+19100+779380</f>
        <v>898629.38</v>
      </c>
      <c r="D7" s="46">
        <f>19100+160+35+138.27</f>
        <v>19433.27</v>
      </c>
      <c r="E7" s="34">
        <f>B7+C7-D7</f>
        <v>4781833.5200000005</v>
      </c>
      <c r="F7" s="46">
        <f>E7-I7</f>
        <v>4753716.5200000005</v>
      </c>
      <c r="G7" s="46">
        <v>0</v>
      </c>
      <c r="H7" s="46">
        <v>0</v>
      </c>
      <c r="I7" s="46">
        <v>28117</v>
      </c>
      <c r="J7" s="46">
        <v>0</v>
      </c>
      <c r="K7" s="46">
        <v>0</v>
      </c>
      <c r="L7" s="46">
        <v>0</v>
      </c>
      <c r="M7" s="47">
        <v>35936.02</v>
      </c>
      <c r="N7" s="34"/>
      <c r="O7" s="35"/>
    </row>
    <row r="8" spans="1:47" s="5" customFormat="1" ht="26.25" customHeight="1">
      <c r="A8" s="3" t="s">
        <v>30</v>
      </c>
      <c r="B8" s="4">
        <f>B10</f>
        <v>5894545.01</v>
      </c>
      <c r="C8" s="4">
        <f aca="true" t="shared" si="1" ref="C8:M8">C10</f>
        <v>653128.74</v>
      </c>
      <c r="D8" s="4">
        <f t="shared" si="1"/>
        <v>8302.8</v>
      </c>
      <c r="E8" s="4">
        <f t="shared" si="1"/>
        <v>6539370.95</v>
      </c>
      <c r="F8" s="4">
        <f t="shared" si="1"/>
        <v>6514783.67</v>
      </c>
      <c r="G8" s="4">
        <f t="shared" si="1"/>
        <v>24587.28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2224.65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</row>
    <row r="9" spans="1:13" ht="14.25">
      <c r="A9" s="6" t="s">
        <v>25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s="11" customFormat="1" ht="14.25">
      <c r="A10" s="8" t="s">
        <v>26</v>
      </c>
      <c r="B10" s="9">
        <v>5894545.01</v>
      </c>
      <c r="C10" s="9">
        <v>653128.74</v>
      </c>
      <c r="D10" s="9">
        <v>8302.8</v>
      </c>
      <c r="E10" s="9">
        <f>B10+C10-D10</f>
        <v>6539370.95</v>
      </c>
      <c r="F10" s="9">
        <f>E10-G10</f>
        <v>6514783.67</v>
      </c>
      <c r="G10" s="9">
        <v>24587.28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2224.65</v>
      </c>
    </row>
    <row r="11" spans="1:47" s="5" customFormat="1" ht="26.25" customHeight="1">
      <c r="A11" s="3" t="s">
        <v>31</v>
      </c>
      <c r="B11" s="4">
        <f>B13</f>
        <v>29484242.34</v>
      </c>
      <c r="C11" s="4">
        <f aca="true" t="shared" si="2" ref="C11:M11">C13</f>
        <v>585567.04</v>
      </c>
      <c r="D11" s="4">
        <f t="shared" si="2"/>
        <v>0</v>
      </c>
      <c r="E11" s="4">
        <f t="shared" si="2"/>
        <v>30069809.38</v>
      </c>
      <c r="F11" s="4">
        <f t="shared" si="2"/>
        <v>30069809.38</v>
      </c>
      <c r="G11" s="4">
        <f t="shared" si="2"/>
        <v>0</v>
      </c>
      <c r="H11" s="4">
        <f t="shared" si="2"/>
        <v>0</v>
      </c>
      <c r="I11" s="4">
        <f t="shared" si="2"/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4">
        <f t="shared" si="2"/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</row>
    <row r="12" spans="1:13" ht="14.25">
      <c r="A12" s="6" t="s">
        <v>25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</row>
    <row r="13" spans="1:13" s="11" customFormat="1" ht="14.25">
      <c r="A13" s="8" t="s">
        <v>26</v>
      </c>
      <c r="B13" s="9">
        <v>29484242.34</v>
      </c>
      <c r="C13" s="9">
        <v>585567.04</v>
      </c>
      <c r="D13" s="9">
        <v>0</v>
      </c>
      <c r="E13" s="9">
        <f>B13+C13-D13</f>
        <v>30069809.38</v>
      </c>
      <c r="F13" s="9">
        <f>E13</f>
        <v>30069809.38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47" s="5" customFormat="1" ht="38.25" customHeight="1">
      <c r="A14" s="3" t="s">
        <v>32</v>
      </c>
      <c r="B14" s="4">
        <f>B16</f>
        <v>715307.93</v>
      </c>
      <c r="C14" s="4">
        <f aca="true" t="shared" si="3" ref="C14:M14">C16</f>
        <v>0</v>
      </c>
      <c r="D14" s="4">
        <f t="shared" si="3"/>
        <v>3762.5</v>
      </c>
      <c r="E14" s="4">
        <f t="shared" si="3"/>
        <v>711545.43</v>
      </c>
      <c r="F14" s="4">
        <f t="shared" si="3"/>
        <v>711545.43</v>
      </c>
      <c r="G14" s="4">
        <f t="shared" si="3"/>
        <v>0</v>
      </c>
      <c r="H14" s="4">
        <f t="shared" si="3"/>
        <v>0</v>
      </c>
      <c r="I14" s="4">
        <f t="shared" si="3"/>
        <v>0</v>
      </c>
      <c r="J14" s="4">
        <f t="shared" si="3"/>
        <v>0</v>
      </c>
      <c r="K14" s="4">
        <f t="shared" si="3"/>
        <v>0</v>
      </c>
      <c r="L14" s="4">
        <f t="shared" si="3"/>
        <v>0</v>
      </c>
      <c r="M14" s="4">
        <f t="shared" si="3"/>
        <v>2205</v>
      </c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</row>
    <row r="15" spans="1:13" ht="14.25">
      <c r="A15" s="14" t="s">
        <v>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s="11" customFormat="1" ht="14.25">
      <c r="A16" s="8" t="s">
        <v>26</v>
      </c>
      <c r="B16" s="9">
        <v>715307.93</v>
      </c>
      <c r="C16" s="9">
        <v>0</v>
      </c>
      <c r="D16" s="9">
        <v>3762.5</v>
      </c>
      <c r="E16" s="9">
        <f>B16+C16-D16</f>
        <v>711545.43</v>
      </c>
      <c r="F16" s="9">
        <f>E16</f>
        <v>711545.43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2205</v>
      </c>
    </row>
    <row r="17" spans="1:47" s="5" customFormat="1" ht="38.25" customHeight="1">
      <c r="A17" s="3" t="s">
        <v>33</v>
      </c>
      <c r="B17" s="4">
        <f>B19</f>
        <v>42974.5</v>
      </c>
      <c r="C17" s="4">
        <f aca="true" t="shared" si="4" ref="C17:M17">C19</f>
        <v>11882.57</v>
      </c>
      <c r="D17" s="4">
        <f t="shared" si="4"/>
        <v>17465.5</v>
      </c>
      <c r="E17" s="4">
        <f t="shared" si="4"/>
        <v>37391.57</v>
      </c>
      <c r="F17" s="4">
        <f t="shared" si="4"/>
        <v>37391.57</v>
      </c>
      <c r="G17" s="4">
        <f t="shared" si="4"/>
        <v>0</v>
      </c>
      <c r="H17" s="4">
        <f t="shared" si="4"/>
        <v>0</v>
      </c>
      <c r="I17" s="4">
        <f t="shared" si="4"/>
        <v>0</v>
      </c>
      <c r="J17" s="4">
        <f t="shared" si="4"/>
        <v>0</v>
      </c>
      <c r="K17" s="4">
        <f t="shared" si="4"/>
        <v>0</v>
      </c>
      <c r="L17" s="4">
        <f t="shared" si="4"/>
        <v>0</v>
      </c>
      <c r="M17" s="4">
        <f t="shared" si="4"/>
        <v>1626.5</v>
      </c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</row>
    <row r="18" spans="1:13" ht="14.25">
      <c r="A18" s="6" t="s">
        <v>25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</row>
    <row r="19" spans="1:13" s="11" customFormat="1" ht="14.25">
      <c r="A19" s="8" t="s">
        <v>26</v>
      </c>
      <c r="B19" s="9">
        <v>42974.5</v>
      </c>
      <c r="C19" s="9">
        <v>11882.57</v>
      </c>
      <c r="D19" s="9">
        <v>17465.5</v>
      </c>
      <c r="E19" s="9">
        <f>B19+C19-D19</f>
        <v>37391.57</v>
      </c>
      <c r="F19" s="9">
        <f>E19</f>
        <v>37391.57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1626.5</v>
      </c>
    </row>
    <row r="20" spans="1:47" s="5" customFormat="1" ht="60" customHeight="1">
      <c r="A20" s="3" t="s">
        <v>35</v>
      </c>
      <c r="B20" s="4">
        <f>B22</f>
        <v>46374.27</v>
      </c>
      <c r="C20" s="4">
        <f aca="true" t="shared" si="5" ref="C20:M20">C22</f>
        <v>4000</v>
      </c>
      <c r="D20" s="4">
        <f t="shared" si="5"/>
        <v>0</v>
      </c>
      <c r="E20" s="4">
        <f t="shared" si="5"/>
        <v>50374.27</v>
      </c>
      <c r="F20" s="4">
        <f t="shared" si="5"/>
        <v>50374.27</v>
      </c>
      <c r="G20" s="4">
        <f t="shared" si="5"/>
        <v>0</v>
      </c>
      <c r="H20" s="4">
        <f t="shared" si="5"/>
        <v>0</v>
      </c>
      <c r="I20" s="4">
        <f t="shared" si="5"/>
        <v>0</v>
      </c>
      <c r="J20" s="4">
        <f t="shared" si="5"/>
        <v>0</v>
      </c>
      <c r="K20" s="4">
        <f t="shared" si="5"/>
        <v>0</v>
      </c>
      <c r="L20" s="4">
        <f t="shared" si="5"/>
        <v>0</v>
      </c>
      <c r="M20" s="4">
        <f t="shared" si="5"/>
        <v>0</v>
      </c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</row>
    <row r="21" spans="1:13" ht="14.25">
      <c r="A21" s="6" t="s">
        <v>36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11" customFormat="1" ht="14.25">
      <c r="A22" s="8" t="s">
        <v>26</v>
      </c>
      <c r="B22" s="9">
        <v>46374.27</v>
      </c>
      <c r="C22" s="9">
        <v>4000</v>
      </c>
      <c r="D22" s="9">
        <v>0</v>
      </c>
      <c r="E22" s="9">
        <f>B22+C22-D22</f>
        <v>50374.27</v>
      </c>
      <c r="F22" s="9">
        <f>E22</f>
        <v>50374.27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</row>
    <row r="23" spans="1:47" s="5" customFormat="1" ht="37.5" customHeight="1">
      <c r="A23" s="3" t="s">
        <v>37</v>
      </c>
      <c r="B23" s="4">
        <f>B25</f>
        <v>41885.45</v>
      </c>
      <c r="C23" s="4">
        <f aca="true" t="shared" si="6" ref="C23:M23">C25</f>
        <v>0</v>
      </c>
      <c r="D23" s="4">
        <f t="shared" si="6"/>
        <v>0</v>
      </c>
      <c r="E23" s="4">
        <f t="shared" si="6"/>
        <v>41885.45</v>
      </c>
      <c r="F23" s="4">
        <f t="shared" si="6"/>
        <v>41885.45</v>
      </c>
      <c r="G23" s="4">
        <f t="shared" si="6"/>
        <v>0</v>
      </c>
      <c r="H23" s="4">
        <f t="shared" si="6"/>
        <v>0</v>
      </c>
      <c r="I23" s="4">
        <f t="shared" si="6"/>
        <v>0</v>
      </c>
      <c r="J23" s="4">
        <f t="shared" si="6"/>
        <v>0</v>
      </c>
      <c r="K23" s="4">
        <f t="shared" si="6"/>
        <v>0</v>
      </c>
      <c r="L23" s="4">
        <f t="shared" si="6"/>
        <v>0</v>
      </c>
      <c r="M23" s="4">
        <f t="shared" si="6"/>
        <v>0</v>
      </c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</row>
    <row r="24" spans="1:13" ht="14.25">
      <c r="A24" s="14" t="s">
        <v>36</v>
      </c>
      <c r="B24" s="7"/>
      <c r="C24" s="7"/>
      <c r="D24" s="7"/>
      <c r="E24" s="13"/>
      <c r="F24" s="7"/>
      <c r="G24" s="7"/>
      <c r="H24" s="7"/>
      <c r="I24" s="7"/>
      <c r="J24" s="7"/>
      <c r="K24" s="7"/>
      <c r="L24" s="7"/>
      <c r="M24" s="7"/>
    </row>
    <row r="25" spans="1:13" s="11" customFormat="1" ht="14.25">
      <c r="A25" s="8" t="s">
        <v>26</v>
      </c>
      <c r="B25" s="9">
        <v>41885.45</v>
      </c>
      <c r="C25" s="9">
        <v>0</v>
      </c>
      <c r="D25" s="9">
        <v>0</v>
      </c>
      <c r="E25" s="9">
        <f>B25+C25-D25</f>
        <v>41885.45</v>
      </c>
      <c r="F25" s="9">
        <f>E25</f>
        <v>41885.45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47" s="5" customFormat="1" ht="37.5" customHeight="1">
      <c r="A26" s="3" t="s">
        <v>38</v>
      </c>
      <c r="B26" s="4">
        <f>B28</f>
        <v>185055.49</v>
      </c>
      <c r="C26" s="4">
        <f aca="true" t="shared" si="7" ref="C26:M26">C28</f>
        <v>0</v>
      </c>
      <c r="D26" s="4">
        <f t="shared" si="7"/>
        <v>0</v>
      </c>
      <c r="E26" s="4">
        <f t="shared" si="7"/>
        <v>185055.49</v>
      </c>
      <c r="F26" s="4">
        <f t="shared" si="7"/>
        <v>185055.49</v>
      </c>
      <c r="G26" s="4">
        <f t="shared" si="7"/>
        <v>0</v>
      </c>
      <c r="H26" s="4">
        <f t="shared" si="7"/>
        <v>0</v>
      </c>
      <c r="I26" s="4">
        <f t="shared" si="7"/>
        <v>0</v>
      </c>
      <c r="J26" s="4">
        <f t="shared" si="7"/>
        <v>0</v>
      </c>
      <c r="K26" s="4">
        <f t="shared" si="7"/>
        <v>0</v>
      </c>
      <c r="L26" s="4">
        <f t="shared" si="7"/>
        <v>0</v>
      </c>
      <c r="M26" s="4">
        <f t="shared" si="7"/>
        <v>0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</row>
    <row r="27" spans="1:13" ht="14.25">
      <c r="A27" s="6" t="s">
        <v>25</v>
      </c>
      <c r="B27" s="7"/>
      <c r="C27" s="7"/>
      <c r="D27" s="7"/>
      <c r="E27" s="13"/>
      <c r="F27" s="7"/>
      <c r="G27" s="7"/>
      <c r="H27" s="7"/>
      <c r="I27" s="7"/>
      <c r="J27" s="7"/>
      <c r="K27" s="7"/>
      <c r="L27" s="7"/>
      <c r="M27" s="7"/>
    </row>
    <row r="28" spans="1:13" s="11" customFormat="1" ht="14.25">
      <c r="A28" s="8" t="s">
        <v>26</v>
      </c>
      <c r="B28" s="9">
        <v>185055.49</v>
      </c>
      <c r="C28" s="9">
        <v>0</v>
      </c>
      <c r="D28" s="9">
        <v>0</v>
      </c>
      <c r="E28" s="9">
        <f>B28+C28-D28</f>
        <v>185055.49</v>
      </c>
      <c r="F28" s="9">
        <f>E28</f>
        <v>185055.49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</row>
    <row r="29" spans="1:47" s="5" customFormat="1" ht="62.25" customHeight="1">
      <c r="A29" s="3" t="s">
        <v>42</v>
      </c>
      <c r="B29" s="4">
        <f>B31</f>
        <v>24819.99</v>
      </c>
      <c r="C29" s="4">
        <f aca="true" t="shared" si="8" ref="C29:M29">C31</f>
        <v>20449.31</v>
      </c>
      <c r="D29" s="4">
        <f t="shared" si="8"/>
        <v>0</v>
      </c>
      <c r="E29" s="4">
        <f t="shared" si="8"/>
        <v>45269.3</v>
      </c>
      <c r="F29" s="4">
        <f t="shared" si="8"/>
        <v>45269.3</v>
      </c>
      <c r="G29" s="4">
        <f t="shared" si="8"/>
        <v>0</v>
      </c>
      <c r="H29" s="4">
        <f t="shared" si="8"/>
        <v>0</v>
      </c>
      <c r="I29" s="4">
        <f t="shared" si="8"/>
        <v>0</v>
      </c>
      <c r="J29" s="4">
        <f t="shared" si="8"/>
        <v>0</v>
      </c>
      <c r="K29" s="4">
        <f t="shared" si="8"/>
        <v>0</v>
      </c>
      <c r="L29" s="4">
        <f t="shared" si="8"/>
        <v>0</v>
      </c>
      <c r="M29" s="4">
        <f t="shared" si="8"/>
        <v>0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</row>
    <row r="30" spans="1:13" ht="14.25">
      <c r="A30" s="6" t="s">
        <v>25</v>
      </c>
      <c r="B30" s="7">
        <v>0</v>
      </c>
      <c r="C30" s="7"/>
      <c r="D30" s="7"/>
      <c r="E30" s="7">
        <f>B30+C30-D30</f>
        <v>0</v>
      </c>
      <c r="F30" s="7"/>
      <c r="G30" s="7"/>
      <c r="H30" s="7"/>
      <c r="I30" s="7"/>
      <c r="J30" s="7"/>
      <c r="K30" s="7"/>
      <c r="L30" s="7"/>
      <c r="M30" s="7"/>
    </row>
    <row r="31" spans="1:13" s="11" customFormat="1" ht="14.25">
      <c r="A31" s="8" t="s">
        <v>26</v>
      </c>
      <c r="B31" s="9">
        <v>24819.99</v>
      </c>
      <c r="C31" s="9">
        <v>20449.31</v>
      </c>
      <c r="D31" s="9">
        <v>0</v>
      </c>
      <c r="E31" s="9">
        <f>B31+C31-D31</f>
        <v>45269.3</v>
      </c>
      <c r="F31" s="9">
        <f>E31</f>
        <v>45269.3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</row>
    <row r="32" spans="1:13" ht="21.75" customHeight="1">
      <c r="A32" s="15" t="s">
        <v>39</v>
      </c>
      <c r="B32" s="13">
        <f aca="true" t="shared" si="9" ref="B32:M32">B4+B8+B11+B14+B17+B20+B23+B26+B29</f>
        <v>40337842.39000001</v>
      </c>
      <c r="C32" s="13">
        <f t="shared" si="9"/>
        <v>2173657.04</v>
      </c>
      <c r="D32" s="13">
        <f t="shared" si="9"/>
        <v>48964.07</v>
      </c>
      <c r="E32" s="13">
        <f t="shared" si="9"/>
        <v>42462535.36000001</v>
      </c>
      <c r="F32" s="13">
        <f t="shared" si="9"/>
        <v>42409831.080000006</v>
      </c>
      <c r="G32" s="13">
        <f t="shared" si="9"/>
        <v>24587.28</v>
      </c>
      <c r="H32" s="13">
        <f t="shared" si="9"/>
        <v>0</v>
      </c>
      <c r="I32" s="13">
        <f t="shared" si="9"/>
        <v>28117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41992.17</v>
      </c>
    </row>
    <row r="33" spans="1:1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5">
      <c r="A34" s="16"/>
      <c r="B34" s="53" t="s">
        <v>40</v>
      </c>
      <c r="C34" s="53"/>
      <c r="D34" s="53"/>
      <c r="E34" s="53"/>
      <c r="F34" s="53"/>
      <c r="G34" s="53"/>
      <c r="H34" s="53"/>
      <c r="I34" s="53"/>
      <c r="J34" s="53"/>
      <c r="K34" s="53"/>
      <c r="L34" s="16"/>
      <c r="M34" s="16"/>
    </row>
    <row r="35" spans="1:47" s="20" customFormat="1" ht="6">
      <c r="A35" s="17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7"/>
      <c r="M35" s="17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</row>
    <row r="36" spans="1:13" ht="13.5" customHeight="1">
      <c r="A36" s="54" t="s">
        <v>51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</row>
    <row r="37" spans="1:13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47" s="20" customFormat="1" ht="6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</row>
    <row r="39" spans="1:13" ht="13.5" customHeight="1">
      <c r="A39" s="54" t="s">
        <v>41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</row>
    <row r="40" spans="1:13" ht="14.25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</row>
    <row r="42" spans="1:3" ht="14.25" customHeight="1">
      <c r="A42" s="50" t="s">
        <v>52</v>
      </c>
      <c r="B42" s="50"/>
      <c r="C42" s="50"/>
    </row>
  </sheetData>
  <sheetProtection selectLockedCells="1" selectUnlockedCells="1"/>
  <mergeCells count="11">
    <mergeCell ref="F1:L1"/>
    <mergeCell ref="M1:M2"/>
    <mergeCell ref="B34:K34"/>
    <mergeCell ref="A36:M37"/>
    <mergeCell ref="A39:M40"/>
    <mergeCell ref="A42:C42"/>
    <mergeCell ref="A1:A2"/>
    <mergeCell ref="B1:B2"/>
    <mergeCell ref="C1:C2"/>
    <mergeCell ref="D1:D2"/>
    <mergeCell ref="E1:E2"/>
  </mergeCells>
  <printOptions/>
  <pageMargins left="0.4330708661417323" right="0.4330708661417323" top="0.7480314960629921" bottom="0.7480314960629921" header="0.31496062992125984" footer="0.5118110236220472"/>
  <pageSetup horizontalDpi="300" verticalDpi="300" orientation="landscape" paperSize="9" r:id="rId1"/>
  <headerFooter alignWithMargins="0">
    <oddHeader>&amp;C&amp;"Arial,Pogrubiony"&amp;12Wykaz mienia komunalnego Miasta Radziejów na dzień 31.12.2014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3" topLeftCell="A4" activePane="bottomLeft" state="frozen"/>
      <selection pane="topLeft" activeCell="G1" sqref="G1"/>
      <selection pane="bottomLeft" activeCell="F46" sqref="F46"/>
    </sheetView>
  </sheetViews>
  <sheetFormatPr defaultColWidth="8.796875" defaultRowHeight="14.25"/>
  <cols>
    <col min="1" max="1" width="12" style="0" customWidth="1"/>
    <col min="2" max="2" width="11.3984375" style="0" customWidth="1"/>
    <col min="3" max="4" width="9.8984375" style="0" customWidth="1"/>
    <col min="5" max="6" width="10.8984375" style="0" customWidth="1"/>
    <col min="7" max="7" width="11.09765625" style="0" customWidth="1"/>
    <col min="8" max="8" width="7.19921875" style="0" customWidth="1"/>
    <col min="10" max="10" width="8" style="0" customWidth="1"/>
    <col min="11" max="11" width="7.3984375" style="0" customWidth="1"/>
    <col min="12" max="12" width="6.5" style="0" customWidth="1"/>
    <col min="14" max="14" width="10.59765625" style="0" customWidth="1"/>
  </cols>
  <sheetData>
    <row r="1" spans="1:13" ht="13.5" customHeight="1">
      <c r="A1" s="51" t="s">
        <v>0</v>
      </c>
      <c r="B1" s="51" t="s">
        <v>48</v>
      </c>
      <c r="C1" s="52" t="s">
        <v>1</v>
      </c>
      <c r="D1" s="52" t="s">
        <v>2</v>
      </c>
      <c r="E1" s="51" t="s">
        <v>49</v>
      </c>
      <c r="F1" s="52" t="s">
        <v>3</v>
      </c>
      <c r="G1" s="52"/>
      <c r="H1" s="52"/>
      <c r="I1" s="52"/>
      <c r="J1" s="52"/>
      <c r="K1" s="52"/>
      <c r="L1" s="52"/>
      <c r="M1" s="51" t="s">
        <v>50</v>
      </c>
    </row>
    <row r="2" spans="1:13" ht="60" customHeight="1">
      <c r="A2" s="51"/>
      <c r="B2" s="51"/>
      <c r="C2" s="51"/>
      <c r="D2" s="51"/>
      <c r="E2" s="51"/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51"/>
    </row>
    <row r="3" spans="1:13" ht="14.2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2" t="s">
        <v>18</v>
      </c>
      <c r="I3" s="2" t="s">
        <v>19</v>
      </c>
      <c r="J3" s="2" t="s">
        <v>20</v>
      </c>
      <c r="K3" s="2" t="s">
        <v>21</v>
      </c>
      <c r="L3" s="2" t="s">
        <v>22</v>
      </c>
      <c r="M3" s="40" t="s">
        <v>23</v>
      </c>
    </row>
    <row r="4" spans="1:13" s="5" customFormat="1" ht="25.5">
      <c r="A4" s="3" t="s">
        <v>24</v>
      </c>
      <c r="B4" s="4">
        <f>B6+B8+B9+B7</f>
        <v>4064797.41</v>
      </c>
      <c r="C4" s="4">
        <f aca="true" t="shared" si="0" ref="C4:M4">SUM(C6:C9)</f>
        <v>916011.66</v>
      </c>
      <c r="D4" s="4">
        <f t="shared" si="0"/>
        <v>37583.270000000004</v>
      </c>
      <c r="E4" s="4">
        <f t="shared" si="0"/>
        <v>4943225.8</v>
      </c>
      <c r="F4" s="4">
        <f t="shared" si="0"/>
        <v>4915108.8</v>
      </c>
      <c r="G4" s="4">
        <f t="shared" si="0"/>
        <v>0</v>
      </c>
      <c r="H4" s="4">
        <f t="shared" si="0"/>
        <v>0</v>
      </c>
      <c r="I4" s="4">
        <f t="shared" si="0"/>
        <v>28117</v>
      </c>
      <c r="J4" s="4">
        <f t="shared" si="0"/>
        <v>0</v>
      </c>
      <c r="K4" s="4">
        <f t="shared" si="0"/>
        <v>0</v>
      </c>
      <c r="L4" s="36">
        <f t="shared" si="0"/>
        <v>0</v>
      </c>
      <c r="M4" s="42">
        <f t="shared" si="0"/>
        <v>35936.02</v>
      </c>
    </row>
    <row r="5" spans="1:13" ht="14.25">
      <c r="A5" s="6" t="s">
        <v>25</v>
      </c>
      <c r="B5" s="7"/>
      <c r="C5" s="23"/>
      <c r="D5" s="23"/>
      <c r="E5" s="7"/>
      <c r="F5" s="23"/>
      <c r="G5" s="23"/>
      <c r="H5" s="23"/>
      <c r="I5" s="23"/>
      <c r="J5" s="23"/>
      <c r="K5" s="23"/>
      <c r="L5" s="37"/>
      <c r="M5" s="43"/>
    </row>
    <row r="6" spans="1:15" s="11" customFormat="1" ht="14.25">
      <c r="A6" s="8" t="s">
        <v>26</v>
      </c>
      <c r="B6" s="22">
        <v>3902637.41</v>
      </c>
      <c r="C6" s="24">
        <v>898629.38</v>
      </c>
      <c r="D6" s="24">
        <v>19433.27</v>
      </c>
      <c r="E6" s="26">
        <f>B6+C6-D6</f>
        <v>4781833.5200000005</v>
      </c>
      <c r="F6" s="24">
        <f>E6-I6</f>
        <v>4753716.5200000005</v>
      </c>
      <c r="G6" s="24">
        <v>0</v>
      </c>
      <c r="H6" s="24">
        <v>0</v>
      </c>
      <c r="I6" s="24">
        <v>28117</v>
      </c>
      <c r="J6" s="24">
        <v>0</v>
      </c>
      <c r="K6" s="24">
        <v>0</v>
      </c>
      <c r="L6" s="38">
        <v>0</v>
      </c>
      <c r="M6" s="29">
        <v>35936.02</v>
      </c>
      <c r="N6" s="34"/>
      <c r="O6" s="35"/>
    </row>
    <row r="7" spans="1:15" s="11" customFormat="1" ht="24.75" customHeight="1">
      <c r="A7" s="8" t="s">
        <v>27</v>
      </c>
      <c r="B7" s="9">
        <v>144010</v>
      </c>
      <c r="C7" s="12">
        <v>0</v>
      </c>
      <c r="D7" s="12">
        <v>0</v>
      </c>
      <c r="E7" s="27">
        <f>B7+C7-D7</f>
        <v>144010</v>
      </c>
      <c r="F7" s="30">
        <f>E7</f>
        <v>144010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3">
        <v>0</v>
      </c>
      <c r="M7" s="30">
        <v>0</v>
      </c>
      <c r="N7" s="35"/>
      <c r="O7" s="35"/>
    </row>
    <row r="8" spans="1:13" s="11" customFormat="1" ht="14.25">
      <c r="A8" s="8" t="s">
        <v>28</v>
      </c>
      <c r="B8" s="9">
        <v>8335</v>
      </c>
      <c r="C8" s="9">
        <v>9342.64</v>
      </c>
      <c r="D8" s="9">
        <v>8335</v>
      </c>
      <c r="E8" s="10">
        <f>B8+C8-D8</f>
        <v>9342.64</v>
      </c>
      <c r="F8" s="28">
        <v>9342.64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39">
        <v>0</v>
      </c>
      <c r="M8" s="24">
        <v>0</v>
      </c>
    </row>
    <row r="9" spans="1:13" s="11" customFormat="1" ht="25.5">
      <c r="A9" s="8" t="s">
        <v>29</v>
      </c>
      <c r="B9" s="9">
        <v>9815</v>
      </c>
      <c r="C9" s="9">
        <v>8039.64</v>
      </c>
      <c r="D9" s="9">
        <v>9815</v>
      </c>
      <c r="E9" s="9">
        <f>B9+C9-D9</f>
        <v>8039.639999999999</v>
      </c>
      <c r="F9" s="9">
        <v>8039.64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22">
        <v>0</v>
      </c>
      <c r="M9" s="24">
        <v>0</v>
      </c>
    </row>
    <row r="10" spans="1:13" s="5" customFormat="1" ht="26.25" customHeight="1">
      <c r="A10" s="3" t="s">
        <v>30</v>
      </c>
      <c r="B10" s="4">
        <f>B12+B14+B15+B13</f>
        <v>11886869.3</v>
      </c>
      <c r="C10" s="4">
        <f aca="true" t="shared" si="1" ref="C10:M10">SUM(C12:C15)</f>
        <v>843473.47</v>
      </c>
      <c r="D10" s="4">
        <f t="shared" si="1"/>
        <v>8302.8</v>
      </c>
      <c r="E10" s="4">
        <f t="shared" si="1"/>
        <v>12722039.970000003</v>
      </c>
      <c r="F10" s="4">
        <f t="shared" si="1"/>
        <v>12697452.690000001</v>
      </c>
      <c r="G10" s="4">
        <f t="shared" si="1"/>
        <v>24587.28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1">
        <f t="shared" si="1"/>
        <v>2224.65</v>
      </c>
    </row>
    <row r="11" spans="1:13" ht="14.25">
      <c r="A11" s="6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s="11" customFormat="1" ht="14.25">
      <c r="A12" s="8" t="s">
        <v>26</v>
      </c>
      <c r="B12" s="9">
        <v>5894545.01</v>
      </c>
      <c r="C12" s="9">
        <v>653128.74</v>
      </c>
      <c r="D12" s="9">
        <v>8302.8</v>
      </c>
      <c r="E12" s="9">
        <f>B12+C12-D12</f>
        <v>6539370.95</v>
      </c>
      <c r="F12" s="9">
        <f>E12-G12</f>
        <v>6514783.67</v>
      </c>
      <c r="G12" s="9">
        <v>24587.28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2224.65</v>
      </c>
    </row>
    <row r="13" spans="1:13" s="11" customFormat="1" ht="25.5">
      <c r="A13" s="8" t="s">
        <v>27</v>
      </c>
      <c r="B13" s="25">
        <v>4878170.42</v>
      </c>
      <c r="C13" s="12">
        <v>153344.73</v>
      </c>
      <c r="D13" s="12">
        <v>0</v>
      </c>
      <c r="E13" s="9">
        <f>B13+C13-D13</f>
        <v>5031515.15</v>
      </c>
      <c r="F13" s="12">
        <f>E13</f>
        <v>5031515.15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s="11" customFormat="1" ht="14.25">
      <c r="A14" s="8" t="s">
        <v>28</v>
      </c>
      <c r="B14" s="9">
        <v>425102.82</v>
      </c>
      <c r="C14" s="9">
        <v>0</v>
      </c>
      <c r="D14" s="9">
        <v>0</v>
      </c>
      <c r="E14" s="9">
        <f>B14+C14-D14</f>
        <v>425102.82</v>
      </c>
      <c r="F14" s="9">
        <v>425102.82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</row>
    <row r="15" spans="1:13" s="11" customFormat="1" ht="25.5">
      <c r="A15" s="8" t="s">
        <v>29</v>
      </c>
      <c r="B15" s="9">
        <v>689051.05</v>
      </c>
      <c r="C15" s="9">
        <v>37000</v>
      </c>
      <c r="D15" s="9">
        <v>0</v>
      </c>
      <c r="E15" s="9">
        <f>B15+C15-D15</f>
        <v>726051.05</v>
      </c>
      <c r="F15" s="9">
        <v>726051.05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s="5" customFormat="1" ht="26.25" customHeight="1">
      <c r="A16" s="3" t="s">
        <v>31</v>
      </c>
      <c r="B16" s="4">
        <f>B18+B19</f>
        <v>29521600.07</v>
      </c>
      <c r="C16" s="4">
        <f>SUM(C18:C19)</f>
        <v>585567.04</v>
      </c>
      <c r="D16" s="4">
        <f>SUM(D18:D19)</f>
        <v>0</v>
      </c>
      <c r="E16" s="4">
        <f aca="true" t="shared" si="2" ref="E16:M16">SUM(E18:E19)</f>
        <v>30107167.11</v>
      </c>
      <c r="F16" s="4">
        <f t="shared" si="2"/>
        <v>30107167.11</v>
      </c>
      <c r="G16" s="4">
        <f t="shared" si="2"/>
        <v>0</v>
      </c>
      <c r="H16" s="4">
        <f t="shared" si="2"/>
        <v>0</v>
      </c>
      <c r="I16" s="4">
        <f t="shared" si="2"/>
        <v>0</v>
      </c>
      <c r="J16" s="4">
        <f t="shared" si="2"/>
        <v>0</v>
      </c>
      <c r="K16" s="4">
        <f t="shared" si="2"/>
        <v>0</v>
      </c>
      <c r="L16" s="4">
        <f t="shared" si="2"/>
        <v>0</v>
      </c>
      <c r="M16" s="4">
        <f t="shared" si="2"/>
        <v>0</v>
      </c>
    </row>
    <row r="17" spans="1:13" ht="14.25">
      <c r="A17" s="6" t="s">
        <v>25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s="11" customFormat="1" ht="14.25">
      <c r="A18" s="8" t="s">
        <v>26</v>
      </c>
      <c r="B18" s="9">
        <v>29484242.34</v>
      </c>
      <c r="C18" s="9">
        <v>585567.04</v>
      </c>
      <c r="D18" s="9">
        <v>0</v>
      </c>
      <c r="E18" s="9">
        <f>B18+C18-D18</f>
        <v>30069809.38</v>
      </c>
      <c r="F18" s="9">
        <f>E18</f>
        <v>30069809.38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s="11" customFormat="1" ht="25.5">
      <c r="A19" s="8" t="s">
        <v>27</v>
      </c>
      <c r="B19" s="9">
        <v>37357.73</v>
      </c>
      <c r="C19" s="9">
        <v>0</v>
      </c>
      <c r="D19" s="9">
        <v>0</v>
      </c>
      <c r="E19" s="9">
        <v>37357.73</v>
      </c>
      <c r="F19" s="9">
        <f>E19</f>
        <v>37357.73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</row>
    <row r="20" spans="1:13" s="5" customFormat="1" ht="38.25" customHeight="1">
      <c r="A20" s="31" t="s">
        <v>32</v>
      </c>
      <c r="B20" s="4">
        <f>B22</f>
        <v>715307.93</v>
      </c>
      <c r="C20" s="4">
        <f>C22</f>
        <v>0</v>
      </c>
      <c r="D20" s="4">
        <f>D22</f>
        <v>3762.5</v>
      </c>
      <c r="E20" s="4">
        <f>E22</f>
        <v>711545.43</v>
      </c>
      <c r="F20" s="4">
        <f>E20</f>
        <v>711545.43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2205</v>
      </c>
    </row>
    <row r="21" spans="1:13" ht="14.25">
      <c r="A21" s="14" t="s">
        <v>25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s="11" customFormat="1" ht="14.25">
      <c r="A22" s="8" t="s">
        <v>26</v>
      </c>
      <c r="B22" s="9">
        <v>715307.93</v>
      </c>
      <c r="C22" s="9">
        <v>0</v>
      </c>
      <c r="D22" s="9">
        <v>3762.5</v>
      </c>
      <c r="E22" s="9">
        <f>B22+C22-D22</f>
        <v>711545.43</v>
      </c>
      <c r="F22" s="9">
        <f>E22</f>
        <v>711545.43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2205</v>
      </c>
    </row>
    <row r="23" spans="1:13" s="5" customFormat="1" ht="38.25" customHeight="1">
      <c r="A23" s="31" t="s">
        <v>46</v>
      </c>
      <c r="B23" s="4">
        <f>B25+B27+B28+B29+B26</f>
        <v>595860.58</v>
      </c>
      <c r="C23" s="4">
        <f aca="true" t="shared" si="3" ref="C23:M23">SUM(C25:C29)</f>
        <v>31094.37</v>
      </c>
      <c r="D23" s="4">
        <f t="shared" si="3"/>
        <v>69518.38</v>
      </c>
      <c r="E23" s="4">
        <f t="shared" si="3"/>
        <v>557436.57</v>
      </c>
      <c r="F23" s="4">
        <f t="shared" si="3"/>
        <v>557436.57</v>
      </c>
      <c r="G23" s="4">
        <f t="shared" si="3"/>
        <v>0</v>
      </c>
      <c r="H23" s="4">
        <f t="shared" si="3"/>
        <v>0</v>
      </c>
      <c r="I23" s="4">
        <f t="shared" si="3"/>
        <v>0</v>
      </c>
      <c r="J23" s="4">
        <f t="shared" si="3"/>
        <v>0</v>
      </c>
      <c r="K23" s="4">
        <f t="shared" si="3"/>
        <v>0</v>
      </c>
      <c r="L23" s="4">
        <f t="shared" si="3"/>
        <v>0</v>
      </c>
      <c r="M23" s="4">
        <f t="shared" si="3"/>
        <v>1626.5</v>
      </c>
    </row>
    <row r="24" spans="1:13" ht="14.25">
      <c r="A24" s="6" t="s">
        <v>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s="11" customFormat="1" ht="14.25">
      <c r="A25" s="8" t="s">
        <v>26</v>
      </c>
      <c r="B25" s="9">
        <v>42974.5</v>
      </c>
      <c r="C25" s="9">
        <v>11882.57</v>
      </c>
      <c r="D25" s="9">
        <v>17465.5</v>
      </c>
      <c r="E25" s="9">
        <f>B25+C25-D25</f>
        <v>37391.57</v>
      </c>
      <c r="F25" s="9">
        <f>E25</f>
        <v>37391.57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1626.5</v>
      </c>
    </row>
    <row r="26" spans="1:13" s="11" customFormat="1" ht="25.5">
      <c r="A26" s="8" t="s">
        <v>27</v>
      </c>
      <c r="B26" s="9">
        <v>465279.29</v>
      </c>
      <c r="C26" s="12">
        <v>5608.8</v>
      </c>
      <c r="D26" s="12">
        <v>35710.84</v>
      </c>
      <c r="E26" s="9">
        <f>B26+C26-D26</f>
        <v>435177.25</v>
      </c>
      <c r="F26" s="9">
        <f>E26</f>
        <v>435177.25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s="11" customFormat="1" ht="14.25">
      <c r="A27" s="8" t="s">
        <v>34</v>
      </c>
      <c r="B27" s="9">
        <v>49894.02</v>
      </c>
      <c r="C27" s="9">
        <v>13603</v>
      </c>
      <c r="D27" s="9">
        <v>0</v>
      </c>
      <c r="E27" s="9">
        <f>B27+C27-D27</f>
        <v>63497.02</v>
      </c>
      <c r="F27" s="9">
        <v>63497.02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</row>
    <row r="28" spans="1:14" s="11" customFormat="1" ht="14.25">
      <c r="A28" s="8" t="s">
        <v>28</v>
      </c>
      <c r="B28" s="9">
        <f>28316.73-4300</f>
        <v>24016.73</v>
      </c>
      <c r="C28" s="9">
        <v>0</v>
      </c>
      <c r="D28" s="9">
        <v>6405</v>
      </c>
      <c r="E28" s="9">
        <f>B28+C28-D28</f>
        <v>17611.73</v>
      </c>
      <c r="F28" s="9">
        <f>E28</f>
        <v>17611.73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21"/>
    </row>
    <row r="29" spans="1:13" s="11" customFormat="1" ht="25.5">
      <c r="A29" s="8" t="s">
        <v>29</v>
      </c>
      <c r="B29" s="9">
        <v>13696.04</v>
      </c>
      <c r="C29" s="9">
        <v>0</v>
      </c>
      <c r="D29" s="9">
        <v>9937.04</v>
      </c>
      <c r="E29" s="9">
        <f>B29+C29-D29</f>
        <v>3759</v>
      </c>
      <c r="F29" s="9">
        <f>E29</f>
        <v>3759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</row>
    <row r="30" spans="1:13" s="5" customFormat="1" ht="62.25" customHeight="1">
      <c r="A30" s="31" t="s">
        <v>45</v>
      </c>
      <c r="B30" s="4">
        <f aca="true" t="shared" si="4" ref="B30:M30">B32</f>
        <v>46374.27</v>
      </c>
      <c r="C30" s="4">
        <f t="shared" si="4"/>
        <v>4000</v>
      </c>
      <c r="D30" s="4">
        <f t="shared" si="4"/>
        <v>0</v>
      </c>
      <c r="E30" s="4">
        <f t="shared" si="4"/>
        <v>50374.27</v>
      </c>
      <c r="F30" s="4">
        <f t="shared" si="4"/>
        <v>50374.27</v>
      </c>
      <c r="G30" s="4">
        <f t="shared" si="4"/>
        <v>0</v>
      </c>
      <c r="H30" s="4">
        <f t="shared" si="4"/>
        <v>0</v>
      </c>
      <c r="I30" s="4">
        <f t="shared" si="4"/>
        <v>0</v>
      </c>
      <c r="J30" s="4">
        <f t="shared" si="4"/>
        <v>0</v>
      </c>
      <c r="K30" s="4">
        <f t="shared" si="4"/>
        <v>0</v>
      </c>
      <c r="L30" s="4">
        <f t="shared" si="4"/>
        <v>0</v>
      </c>
      <c r="M30" s="4">
        <f t="shared" si="4"/>
        <v>0</v>
      </c>
    </row>
    <row r="31" spans="1:13" ht="14.25">
      <c r="A31" s="6" t="s">
        <v>36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s="11" customFormat="1" ht="14.25">
      <c r="A32" s="8" t="s">
        <v>26</v>
      </c>
      <c r="B32" s="9">
        <v>46374.27</v>
      </c>
      <c r="C32" s="9">
        <v>4000</v>
      </c>
      <c r="D32" s="9">
        <v>0</v>
      </c>
      <c r="E32" s="9">
        <f>B32+C32-D32</f>
        <v>50374.27</v>
      </c>
      <c r="F32" s="9">
        <f>E32</f>
        <v>50374.27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</row>
    <row r="33" spans="1:13" s="5" customFormat="1" ht="40.5" customHeight="1">
      <c r="A33" s="31" t="s">
        <v>44</v>
      </c>
      <c r="B33" s="4">
        <f>B35+B36</f>
        <v>41885.45</v>
      </c>
      <c r="C33" s="4">
        <f aca="true" t="shared" si="5" ref="C33:M33">C35+C36</f>
        <v>9937.04</v>
      </c>
      <c r="D33" s="4">
        <f t="shared" si="5"/>
        <v>0</v>
      </c>
      <c r="E33" s="4">
        <f t="shared" si="5"/>
        <v>51822.49</v>
      </c>
      <c r="F33" s="4">
        <f t="shared" si="5"/>
        <v>51822.49</v>
      </c>
      <c r="G33" s="4">
        <f t="shared" si="5"/>
        <v>0</v>
      </c>
      <c r="H33" s="4">
        <f t="shared" si="5"/>
        <v>0</v>
      </c>
      <c r="I33" s="4">
        <f t="shared" si="5"/>
        <v>0</v>
      </c>
      <c r="J33" s="4">
        <f t="shared" si="5"/>
        <v>0</v>
      </c>
      <c r="K33" s="4">
        <f t="shared" si="5"/>
        <v>0</v>
      </c>
      <c r="L33" s="4">
        <f t="shared" si="5"/>
        <v>0</v>
      </c>
      <c r="M33" s="4">
        <f t="shared" si="5"/>
        <v>0</v>
      </c>
    </row>
    <row r="34" spans="1:13" ht="14.25">
      <c r="A34" s="14" t="s">
        <v>36</v>
      </c>
      <c r="B34" s="7"/>
      <c r="C34" s="7"/>
      <c r="D34" s="7"/>
      <c r="E34" s="13"/>
      <c r="F34" s="7"/>
      <c r="G34" s="7"/>
      <c r="H34" s="7"/>
      <c r="I34" s="7"/>
      <c r="J34" s="7"/>
      <c r="K34" s="7"/>
      <c r="L34" s="7"/>
      <c r="M34" s="7"/>
    </row>
    <row r="35" spans="1:13" s="11" customFormat="1" ht="14.25">
      <c r="A35" s="8" t="s">
        <v>26</v>
      </c>
      <c r="B35" s="9">
        <v>41885.45</v>
      </c>
      <c r="C35" s="9">
        <v>0</v>
      </c>
      <c r="D35" s="9">
        <v>0</v>
      </c>
      <c r="E35" s="9">
        <f>B35+C35-D35</f>
        <v>41885.45</v>
      </c>
      <c r="F35" s="9">
        <f>E35</f>
        <v>41885.45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s="11" customFormat="1" ht="25.5">
      <c r="A36" s="8" t="s">
        <v>29</v>
      </c>
      <c r="B36" s="9">
        <v>0</v>
      </c>
      <c r="C36" s="9">
        <v>9937.04</v>
      </c>
      <c r="D36" s="9">
        <v>0</v>
      </c>
      <c r="E36" s="9">
        <v>9937.04</v>
      </c>
      <c r="F36" s="9">
        <f>E36</f>
        <v>9937.04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 s="5" customFormat="1" ht="32.25" customHeight="1">
      <c r="A37" s="31" t="s">
        <v>43</v>
      </c>
      <c r="B37" s="4">
        <f aca="true" t="shared" si="6" ref="B37:M37">B39</f>
        <v>185055.49</v>
      </c>
      <c r="C37" s="4">
        <f t="shared" si="6"/>
        <v>0</v>
      </c>
      <c r="D37" s="4">
        <f t="shared" si="6"/>
        <v>0</v>
      </c>
      <c r="E37" s="4">
        <f t="shared" si="6"/>
        <v>185055.49</v>
      </c>
      <c r="F37" s="4">
        <f t="shared" si="6"/>
        <v>185055.49</v>
      </c>
      <c r="G37" s="4">
        <f t="shared" si="6"/>
        <v>0</v>
      </c>
      <c r="H37" s="4">
        <f t="shared" si="6"/>
        <v>0</v>
      </c>
      <c r="I37" s="4">
        <f t="shared" si="6"/>
        <v>0</v>
      </c>
      <c r="J37" s="4">
        <f t="shared" si="6"/>
        <v>0</v>
      </c>
      <c r="K37" s="4">
        <f t="shared" si="6"/>
        <v>0</v>
      </c>
      <c r="L37" s="4">
        <f t="shared" si="6"/>
        <v>0</v>
      </c>
      <c r="M37" s="4">
        <f t="shared" si="6"/>
        <v>0</v>
      </c>
    </row>
    <row r="38" spans="1:13" ht="15" customHeight="1">
      <c r="A38" s="6" t="s">
        <v>25</v>
      </c>
      <c r="B38" s="7"/>
      <c r="C38" s="7"/>
      <c r="D38" s="7"/>
      <c r="E38" s="13"/>
      <c r="F38" s="7"/>
      <c r="G38" s="7"/>
      <c r="H38" s="7"/>
      <c r="I38" s="7"/>
      <c r="J38" s="7"/>
      <c r="K38" s="7"/>
      <c r="L38" s="7"/>
      <c r="M38" s="7"/>
    </row>
    <row r="39" spans="1:13" s="11" customFormat="1" ht="14.25">
      <c r="A39" s="8" t="s">
        <v>26</v>
      </c>
      <c r="B39" s="9">
        <v>185055.49</v>
      </c>
      <c r="C39" s="9">
        <v>0</v>
      </c>
      <c r="D39" s="9">
        <v>0</v>
      </c>
      <c r="E39" s="9">
        <f>B39+C39-D39</f>
        <v>185055.49</v>
      </c>
      <c r="F39" s="9">
        <f>E39</f>
        <v>185055.49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s="5" customFormat="1" ht="64.5" customHeight="1">
      <c r="A40" s="31" t="s">
        <v>42</v>
      </c>
      <c r="B40" s="4">
        <f aca="true" t="shared" si="7" ref="B40:M40">B42+B43</f>
        <v>29119.99</v>
      </c>
      <c r="C40" s="4">
        <f t="shared" si="7"/>
        <v>26854.31</v>
      </c>
      <c r="D40" s="4">
        <f t="shared" si="7"/>
        <v>0</v>
      </c>
      <c r="E40" s="4">
        <f t="shared" si="7"/>
        <v>55974.3</v>
      </c>
      <c r="F40" s="4">
        <f t="shared" si="7"/>
        <v>55974.3</v>
      </c>
      <c r="G40" s="4">
        <f t="shared" si="7"/>
        <v>0</v>
      </c>
      <c r="H40" s="4">
        <f t="shared" si="7"/>
        <v>0</v>
      </c>
      <c r="I40" s="4">
        <f t="shared" si="7"/>
        <v>0</v>
      </c>
      <c r="J40" s="4">
        <f t="shared" si="7"/>
        <v>0</v>
      </c>
      <c r="K40" s="4">
        <f t="shared" si="7"/>
        <v>0</v>
      </c>
      <c r="L40" s="4">
        <f t="shared" si="7"/>
        <v>0</v>
      </c>
      <c r="M40" s="4">
        <f t="shared" si="7"/>
        <v>0</v>
      </c>
    </row>
    <row r="41" spans="1:13" ht="14.25">
      <c r="A41" s="6" t="s">
        <v>25</v>
      </c>
      <c r="B41" s="7"/>
      <c r="C41" s="7"/>
      <c r="D41" s="7"/>
      <c r="E41" s="7">
        <f>B41+C41-D41</f>
        <v>0</v>
      </c>
      <c r="F41" s="7"/>
      <c r="G41" s="7"/>
      <c r="H41" s="7"/>
      <c r="I41" s="7"/>
      <c r="J41" s="7"/>
      <c r="K41" s="7"/>
      <c r="L41" s="7"/>
      <c r="M41" s="7"/>
    </row>
    <row r="42" spans="1:13" s="11" customFormat="1" ht="14.25">
      <c r="A42" s="8" t="s">
        <v>26</v>
      </c>
      <c r="B42" s="9">
        <v>24819.99</v>
      </c>
      <c r="C42" s="9">
        <v>20449.31</v>
      </c>
      <c r="D42" s="9">
        <v>0</v>
      </c>
      <c r="E42" s="9">
        <f>B42+C42-D42</f>
        <v>45269.3</v>
      </c>
      <c r="F42" s="9">
        <f>E42</f>
        <v>45269.3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s="11" customFormat="1" ht="14.25">
      <c r="A43" s="8" t="s">
        <v>28</v>
      </c>
      <c r="B43" s="9">
        <v>4300</v>
      </c>
      <c r="C43" s="9">
        <v>6405</v>
      </c>
      <c r="D43" s="9">
        <v>0</v>
      </c>
      <c r="E43" s="9">
        <f>B43+C43-D43</f>
        <v>10705</v>
      </c>
      <c r="F43" s="9">
        <f>E43</f>
        <v>10705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</row>
    <row r="44" spans="1:13" ht="21.75" customHeight="1">
      <c r="A44" s="15" t="s">
        <v>39</v>
      </c>
      <c r="B44" s="13">
        <f>B4+B10+B16+B23+B30+B33+B37+B40+B20</f>
        <v>47086870.49000001</v>
      </c>
      <c r="C44" s="13">
        <f>C4+C10+C16+C23+C30+C33+C37+C40+C20</f>
        <v>2416937.89</v>
      </c>
      <c r="D44" s="13">
        <f>D4+D10+D16+D23+D30+D33+D37+D40+D20</f>
        <v>119166.95000000001</v>
      </c>
      <c r="E44" s="13">
        <f aca="true" t="shared" si="8" ref="E44:M44">E4+E10+E16+E23+E30+E33+E37+E40+E20</f>
        <v>49384641.43000001</v>
      </c>
      <c r="F44" s="13">
        <f t="shared" si="8"/>
        <v>49331937.150000006</v>
      </c>
      <c r="G44" s="13">
        <f t="shared" si="8"/>
        <v>24587.28</v>
      </c>
      <c r="H44" s="13">
        <f t="shared" si="8"/>
        <v>0</v>
      </c>
      <c r="I44" s="13">
        <f t="shared" si="8"/>
        <v>28117</v>
      </c>
      <c r="J44" s="13">
        <f t="shared" si="8"/>
        <v>0</v>
      </c>
      <c r="K44" s="13">
        <f t="shared" si="8"/>
        <v>0</v>
      </c>
      <c r="L44" s="13">
        <f t="shared" si="8"/>
        <v>0</v>
      </c>
      <c r="M44" s="13">
        <f t="shared" si="8"/>
        <v>41992.17</v>
      </c>
    </row>
    <row r="45" spans="1:13" ht="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  <row r="46" spans="1:13" ht="15">
      <c r="A46" s="32" t="s">
        <v>47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</row>
    <row r="47" spans="1:13" ht="15">
      <c r="A47" s="16"/>
      <c r="B47" s="53" t="s">
        <v>40</v>
      </c>
      <c r="C47" s="53"/>
      <c r="D47" s="53"/>
      <c r="E47" s="53"/>
      <c r="F47" s="53"/>
      <c r="G47" s="53"/>
      <c r="H47" s="53"/>
      <c r="I47" s="53"/>
      <c r="J47" s="53"/>
      <c r="K47" s="53"/>
      <c r="L47" s="16"/>
      <c r="M47" s="16"/>
    </row>
    <row r="48" spans="1:13" s="20" customFormat="1" ht="6">
      <c r="A48" s="17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7"/>
      <c r="M48" s="17"/>
    </row>
    <row r="49" spans="1:13" ht="13.5" customHeight="1">
      <c r="A49" s="54" t="s">
        <v>53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</row>
    <row r="50" spans="1:13" ht="14.25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</row>
    <row r="51" spans="1:13" s="20" customFormat="1" ht="6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3.5" customHeight="1">
      <c r="A52" s="54" t="s">
        <v>41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</row>
    <row r="53" spans="1:13" ht="14.25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</row>
    <row r="55" spans="1:3" ht="14.25" customHeight="1">
      <c r="A55" s="50" t="s">
        <v>54</v>
      </c>
      <c r="B55" s="50"/>
      <c r="C55" s="50"/>
    </row>
  </sheetData>
  <sheetProtection selectLockedCells="1" selectUnlockedCells="1"/>
  <mergeCells count="11">
    <mergeCell ref="E1:E2"/>
    <mergeCell ref="F1:L1"/>
    <mergeCell ref="A52:M53"/>
    <mergeCell ref="A55:C55"/>
    <mergeCell ref="B47:K47"/>
    <mergeCell ref="A49:M50"/>
    <mergeCell ref="M1:M2"/>
    <mergeCell ref="A1:A2"/>
    <mergeCell ref="B1:B2"/>
    <mergeCell ref="C1:C2"/>
    <mergeCell ref="D1:D2"/>
  </mergeCells>
  <printOptions/>
  <pageMargins left="0.4330708661417323" right="0.4330708661417323" top="0.7480314960629921" bottom="0.7480314960629921" header="0.31496062992125984" footer="0.5118110236220472"/>
  <pageSetup horizontalDpi="600" verticalDpi="600" orientation="landscape" paperSize="9" r:id="rId1"/>
  <headerFooter alignWithMargins="0">
    <oddHeader>&amp;C&amp;"Arial,Pogrubiony"&amp;12Wykaz mienia komunalnego Miasta Radziejów na dzień 31.12.2014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</cp:lastModifiedBy>
  <cp:lastPrinted>2015-03-19T10:13:06Z</cp:lastPrinted>
  <dcterms:created xsi:type="dcterms:W3CDTF">2014-03-17T17:55:29Z</dcterms:created>
  <dcterms:modified xsi:type="dcterms:W3CDTF">2015-03-19T10:27:14Z</dcterms:modified>
  <cp:category/>
  <cp:version/>
  <cp:contentType/>
  <cp:contentStatus/>
</cp:coreProperties>
</file>