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0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'1'!$C$1:$C$216</definedName>
    <definedName name="_xlnm._FilterDatabase" localSheetId="1" hidden="1">'2'!$C$1:$C$616</definedName>
    <definedName name="_xlnm.Print_Area" localSheetId="1">'2'!$A$1:$T$604</definedName>
  </definedNames>
  <calcPr fullCalcOnLoad="1"/>
</workbook>
</file>

<file path=xl/sharedStrings.xml><?xml version="1.0" encoding="utf-8"?>
<sst xmlns="http://schemas.openxmlformats.org/spreadsheetml/2006/main" count="1213" uniqueCount="419">
  <si>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</si>
  <si>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</si>
  <si>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</si>
  <si>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</si>
  <si>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</si>
  <si>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</si>
  <si>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</si>
  <si>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</si>
  <si>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</si>
  <si>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</si>
  <si>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</si>
  <si>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</si>
  <si>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</si>
  <si>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</si>
  <si>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</si>
  <si>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</si>
  <si>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</si>
  <si>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</si>
  <si>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</si>
  <si>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</si>
  <si>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</si>
  <si>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</si>
  <si>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</si>
  <si>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</si>
  <si>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</si>
  <si>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</si>
  <si>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</si>
  <si>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</si>
  <si>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</si>
  <si>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</si>
  <si>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</si>
  <si>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</si>
  <si>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</si>
  <si>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</si>
  <si>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</si>
  <si>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</si>
  <si>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</si>
  <si>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</si>
  <si>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</si>
  <si>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</si>
  <si>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</si>
  <si>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</si>
  <si>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</si>
  <si>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</si>
  <si>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</si>
  <si>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</si>
  <si>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</si>
  <si>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</si>
  <si>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</si>
  <si>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</si>
  <si>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</si>
  <si>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</si>
  <si>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</si>
  <si>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</si>
  <si>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</si>
  <si>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</si>
  <si>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</si>
  <si>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</si>
  <si>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</si>
  <si>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</si>
  <si>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</si>
  <si>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</si>
  <si>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</si>
  <si>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</si>
  <si>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</si>
  <si>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</si>
  <si>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</si>
  <si>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</si>
  <si>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</si>
  <si>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</si>
  <si>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</si>
  <si>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</si>
  <si>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</si>
  <si>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</si>
  <si>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</si>
  <si>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</si>
  <si>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</si>
  <si>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</si>
  <si>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</si>
  <si>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</si>
  <si>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</si>
  <si>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</si>
  <si>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</si>
  <si>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</si>
  <si>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</si>
  <si>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</si>
  <si>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</si>
  <si>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</si>
  <si>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</si>
  <si>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</si>
  <si>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</si>
  <si>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</si>
  <si>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</si>
  <si>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</si>
  <si>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</si>
  <si>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</si>
  <si>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</si>
  <si>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</si>
  <si>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</si>
  <si>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</si>
  <si>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</si>
  <si>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</si>
  <si>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</si>
  <si>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</si>
  <si>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</si>
  <si>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</si>
  <si>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</si>
  <si>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</si>
  <si>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</si>
  <si>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</si>
  <si>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</si>
  <si>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</si>
  <si>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</si>
  <si>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</si>
  <si>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</si>
  <si>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</si>
  <si>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</si>
  <si>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</si>
  <si>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</si>
  <si>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</si>
  <si>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</si>
  <si>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</si>
  <si>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</si>
  <si>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</si>
  <si>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</si>
  <si>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</si>
  <si>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</si>
  <si>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</si>
  <si>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</si>
  <si>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</si>
  <si>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</si>
  <si>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</si>
  <si>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</si>
  <si>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</si>
  <si>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</si>
  <si>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</si>
  <si>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</si>
  <si>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</si>
  <si>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</si>
  <si>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</si>
  <si>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</si>
  <si>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</si>
  <si>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</si>
  <si>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</si>
  <si>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</si>
  <si>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</si>
  <si>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</si>
  <si>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</si>
  <si>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</si>
  <si>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</si>
  <si>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</si>
  <si>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</si>
  <si>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</si>
  <si>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</si>
  <si>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</si>
  <si>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</si>
  <si>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</si>
  <si>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</si>
  <si>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</si>
  <si>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</si>
  <si>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</si>
  <si>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</si>
  <si>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</si>
  <si>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</si>
  <si>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</si>
  <si>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</si>
  <si>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</si>
  <si>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</si>
  <si>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</si>
  <si>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</si>
  <si>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</si>
  <si>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</si>
  <si>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</si>
  <si>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</si>
  <si>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</si>
  <si>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</si>
  <si>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</si>
  <si>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</si>
  <si>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</si>
  <si>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</si>
  <si>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</si>
  <si>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</si>
  <si>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</si>
  <si>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</si>
  <si>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</si>
  <si>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</si>
  <si>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</si>
  <si>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</si>
  <si>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</si>
  <si>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</si>
  <si>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</si>
  <si>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</si>
  <si>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</si>
  <si>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</si>
  <si>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</si>
  <si>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</si>
  <si>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</si>
  <si>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</si>
  <si>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</si>
  <si>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</si>
  <si>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</si>
  <si>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</si>
  <si>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</si>
  <si>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</si>
  <si>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</si>
  <si>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</si>
  <si>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</si>
  <si>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</si>
  <si>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</si>
  <si>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</si>
  <si>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</si>
  <si>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</si>
  <si>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</si>
  <si>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</si>
  <si>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</si>
  <si>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</si>
  <si>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</si>
  <si>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</si>
  <si>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</si>
  <si>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</si>
  <si>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</si>
  <si>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>w złotych</t>
  </si>
  <si>
    <t>Ogółem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</si>
  <si>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</si>
  <si>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</si>
  <si>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</si>
  <si>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</si>
  <si>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</si>
  <si>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</si>
  <si>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</si>
  <si>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</si>
  <si>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</si>
  <si>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</si>
  <si>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</si>
  <si>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</si>
  <si>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</si>
  <si>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</si>
  <si>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</si>
  <si>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</si>
  <si>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</si>
  <si>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</si>
  <si>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</si>
  <si>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</si>
  <si>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</si>
  <si>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</si>
  <si>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</si>
  <si>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</si>
  <si>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</si>
  <si>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</si>
  <si>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</si>
  <si>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</si>
  <si>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</si>
  <si>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</si>
  <si>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</si>
  <si>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Opłaty na rzecz budżetu państwa</t>
  </si>
  <si>
    <t>Działalność usługowa</t>
  </si>
  <si>
    <t>Plany zagospodarowania przestrzennego</t>
  </si>
  <si>
    <t>dochody majątkowe</t>
  </si>
  <si>
    <t xml:space="preserve">Świetlice szkolne </t>
  </si>
  <si>
    <t>Opłaty za administrowanie i czynsze za budynki, lokale i pomieszczenia garażowe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</si>
  <si>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</si>
  <si>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</si>
  <si>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</si>
  <si>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</si>
  <si>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</si>
  <si>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</si>
  <si>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</si>
  <si>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</si>
  <si>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</si>
  <si>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</si>
  <si>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</si>
  <si>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</si>
  <si>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2009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</si>
  <si>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</si>
  <si>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</si>
  <si>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</si>
  <si>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</si>
  <si>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</si>
  <si>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</si>
  <si>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</si>
  <si>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</si>
  <si>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</si>
  <si>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</si>
  <si>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</si>
  <si>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</si>
  <si>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</si>
  <si>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Zakup artykułów żywności</t>
  </si>
  <si>
    <t>0580</t>
  </si>
  <si>
    <t>Grzywny i inne kary pieniężne od osób prawnych i innych jednostek organizacyjnych</t>
  </si>
  <si>
    <t>75802</t>
  </si>
  <si>
    <t>Uzupełnienie subwencji ogólnej dla jst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</si>
  <si>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</si>
  <si>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</si>
  <si>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</si>
  <si>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</si>
  <si>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</si>
  <si>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</si>
  <si>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</si>
  <si>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</si>
  <si>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</si>
  <si>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2011r.</t>
  </si>
  <si>
    <t>Plan na     2011 r       (6+12)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</si>
  <si>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</si>
  <si>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</si>
  <si>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</si>
  <si>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</si>
  <si>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</si>
  <si>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</si>
  <si>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</si>
  <si>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</si>
  <si>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</si>
  <si>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</si>
  <si>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</si>
  <si>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</si>
  <si>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</si>
  <si>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</si>
  <si>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</si>
  <si>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</si>
  <si>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</si>
  <si>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</si>
  <si>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</si>
  <si>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</si>
  <si>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</si>
  <si>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</si>
  <si>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</si>
  <si>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</si>
  <si>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</si>
  <si>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</si>
  <si>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</si>
  <si>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</si>
  <si>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</si>
  <si>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</si>
  <si>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</si>
  <si>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</si>
  <si>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</si>
  <si>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</si>
  <si>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</si>
  <si>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</si>
  <si>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</si>
  <si>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</si>
  <si>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</si>
  <si>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</si>
  <si>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</si>
  <si>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</si>
  <si>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</si>
  <si>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</si>
  <si>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</si>
  <si>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</si>
  <si>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</si>
  <si>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</si>
  <si>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</si>
  <si>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</si>
  <si>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</si>
  <si>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</si>
  <si>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</si>
  <si>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</si>
  <si>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</si>
  <si>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</si>
  <si>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</si>
  <si>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</si>
  <si>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</si>
  <si>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</si>
  <si>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</si>
  <si>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</si>
  <si>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</si>
  <si>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</si>
  <si>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</si>
  <si>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</si>
  <si>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</si>
  <si>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</si>
  <si>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</si>
  <si>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</si>
  <si>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</si>
  <si>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</si>
  <si>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</si>
  <si>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</si>
  <si>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</si>
  <si>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</si>
  <si>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</si>
  <si>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</si>
  <si>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</si>
  <si>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</si>
  <si>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>Zmiany  w  planie  dochodów  budżetu  gminy  na  2011 r.</t>
  </si>
  <si>
    <t>Kultura fizyczna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</si>
  <si>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</si>
  <si>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</si>
  <si>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</si>
  <si>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</si>
  <si>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Wpływy ze sprzedaży składników majątkowych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</si>
  <si>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</si>
  <si>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Zwiększe-  nie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</si>
  <si>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</si>
  <si>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</si>
  <si>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</si>
  <si>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</si>
  <si>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</si>
  <si>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</si>
  <si>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Dotacje
ogółem</t>
  </si>
  <si>
    <t>Wydatki
ogółem
(6+10)</t>
  </si>
  <si>
    <t>Wydatki
bieżące</t>
  </si>
  <si>
    <t>Wydatki
majątkowe</t>
  </si>
  <si>
    <t>Nagrody o charakterze szczególnym nie zaliczane do wynagrodzeń</t>
  </si>
  <si>
    <t>75108</t>
  </si>
  <si>
    <t>Wybory do Sejmu i Senatu</t>
  </si>
  <si>
    <t>Zakup usług przez jednostki samorządu terytorialnego od innych jednostek samorządu terytorialnego</t>
  </si>
  <si>
    <t>Różne wydatki na rzecz osób fiz.</t>
  </si>
  <si>
    <t>Wydatki na zakupy inwestycyjne jednostek budżetowych</t>
  </si>
  <si>
    <t>Dochody i wydatki związane z realizacją zadań z zakresu administracji rządowej i innych zadań zleconych odrębnymi ustawami w 2011 r.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</si>
  <si>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</si>
  <si>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</si>
  <si>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</si>
  <si>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</si>
  <si>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</si>
  <si>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</si>
  <si>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</si>
  <si>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</si>
  <si>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</si>
  <si>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dochody     bieżące</t>
  </si>
  <si>
    <t>Roz-    dział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</si>
</sst>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8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9"/>
      <name val="Arial CE"/>
      <family val="2"/>
    </font>
    <font>
      <b/>
      <i/>
      <sz val="12"/>
      <name val="Arial CE"/>
      <family val="0"/>
    </font>
    <font>
      <b/>
      <sz val="20"/>
      <name val="Arial CE"/>
      <family val="2"/>
    </font>
    <font>
      <sz val="20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3" fillId="33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7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0" fontId="23" fillId="0" borderId="0" xfId="52" applyFont="1" applyBorder="1" applyAlignment="1">
      <alignment horizontal="center"/>
      <protection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0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3" fontId="17" fillId="0" borderId="0" xfId="52" applyNumberFormat="1" applyFont="1" applyAlignment="1">
      <alignment horizontal="right"/>
      <protection/>
    </xf>
    <xf numFmtId="3" fontId="23" fillId="0" borderId="0" xfId="52" applyNumberFormat="1" applyFont="1" applyFill="1">
      <alignment/>
      <protection/>
    </xf>
    <xf numFmtId="0" fontId="23" fillId="0" borderId="15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3" fontId="23" fillId="0" borderId="0" xfId="52" applyNumberFormat="1" applyFont="1" applyAlignment="1">
      <alignment horizontal="right"/>
      <protection/>
    </xf>
    <xf numFmtId="3" fontId="23" fillId="0" borderId="0" xfId="52" applyNumberFormat="1" applyFont="1" applyFill="1" applyAlignment="1">
      <alignment horizontal="center"/>
      <protection/>
    </xf>
    <xf numFmtId="0" fontId="19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Fill="1" applyAlignment="1">
      <alignment/>
    </xf>
    <xf numFmtId="0" fontId="23" fillId="0" borderId="0" xfId="52" applyFont="1" applyAlignment="1">
      <alignment horizontal="center"/>
      <protection/>
    </xf>
    <xf numFmtId="49" fontId="0" fillId="0" borderId="10" xfId="0" applyNumberFormat="1" applyFont="1" applyBorder="1" applyAlignment="1">
      <alignment horizontal="center" vertical="center"/>
    </xf>
    <xf numFmtId="3" fontId="67" fillId="0" borderId="10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21" fillId="0" borderId="1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7" xfId="0" applyNumberFormat="1" applyBorder="1" applyAlignment="1">
      <alignment vertical="center"/>
    </xf>
    <xf numFmtId="3" fontId="29" fillId="0" borderId="10" xfId="0" applyNumberFormat="1" applyFont="1" applyBorder="1" applyAlignment="1">
      <alignment horizontal="center" vertical="center" wrapText="1"/>
    </xf>
    <xf numFmtId="0" fontId="30" fillId="0" borderId="10" xfId="52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vertical="center"/>
      <protection/>
    </xf>
    <xf numFmtId="0" fontId="4" fillId="0" borderId="17" xfId="52" applyFont="1" applyBorder="1" applyAlignment="1">
      <alignment horizontal="left" vertical="center"/>
      <protection/>
    </xf>
    <xf numFmtId="3" fontId="4" fillId="0" borderId="17" xfId="52" applyNumberFormat="1" applyFont="1" applyBorder="1" applyAlignment="1">
      <alignment horizontal="right" vertical="center"/>
      <protection/>
    </xf>
    <xf numFmtId="0" fontId="30" fillId="0" borderId="17" xfId="52" applyFont="1" applyBorder="1" applyAlignment="1">
      <alignment horizontal="center" vertical="center"/>
      <protection/>
    </xf>
    <xf numFmtId="0" fontId="30" fillId="0" borderId="17" xfId="52" applyFont="1" applyBorder="1" applyAlignment="1">
      <alignment vertical="center"/>
      <protection/>
    </xf>
    <xf numFmtId="0" fontId="30" fillId="0" borderId="17" xfId="52" applyFont="1" applyBorder="1" applyAlignment="1">
      <alignment horizontal="left" vertical="center"/>
      <protection/>
    </xf>
    <xf numFmtId="3" fontId="30" fillId="0" borderId="17" xfId="52" applyNumberFormat="1" applyFont="1" applyBorder="1" applyAlignment="1">
      <alignment horizontal="right" vertical="center"/>
      <protection/>
    </xf>
    <xf numFmtId="0" fontId="29" fillId="33" borderId="10" xfId="0" applyFont="1" applyFill="1" applyBorder="1" applyAlignment="1">
      <alignment horizontal="left" vertical="center" wrapText="1"/>
    </xf>
    <xf numFmtId="3" fontId="29" fillId="33" borderId="17" xfId="0" applyNumberFormat="1" applyFont="1" applyFill="1" applyBorder="1" applyAlignment="1">
      <alignment horizontal="right" vertical="center" wrapText="1"/>
    </xf>
    <xf numFmtId="3" fontId="30" fillId="0" borderId="17" xfId="52" applyNumberFormat="1" applyFont="1" applyFill="1" applyBorder="1" applyAlignment="1">
      <alignment horizontal="right" vertical="center"/>
      <protection/>
    </xf>
    <xf numFmtId="3" fontId="29" fillId="0" borderId="10" xfId="0" applyNumberFormat="1" applyFont="1" applyFill="1" applyBorder="1" applyAlignment="1">
      <alignment vertical="center"/>
    </xf>
    <xf numFmtId="0" fontId="31" fillId="33" borderId="17" xfId="0" applyFont="1" applyFill="1" applyBorder="1" applyAlignment="1">
      <alignment horizontal="left" vertical="center" wrapText="1"/>
    </xf>
    <xf numFmtId="3" fontId="31" fillId="33" borderId="17" xfId="0" applyNumberFormat="1" applyFont="1" applyFill="1" applyBorder="1" applyAlignment="1">
      <alignment horizontal="right" vertical="center" wrapText="1"/>
    </xf>
    <xf numFmtId="3" fontId="4" fillId="0" borderId="17" xfId="52" applyNumberFormat="1" applyFont="1" applyFill="1" applyBorder="1" applyAlignment="1">
      <alignment horizontal="right" vertical="center"/>
      <protection/>
    </xf>
    <xf numFmtId="49" fontId="30" fillId="0" borderId="17" xfId="52" applyNumberFormat="1" applyFont="1" applyBorder="1" applyAlignment="1">
      <alignment horizontal="center" vertical="center"/>
      <protection/>
    </xf>
    <xf numFmtId="0" fontId="30" fillId="0" borderId="17" xfId="52" applyFont="1" applyBorder="1" applyAlignment="1">
      <alignment horizontal="left" vertical="center" wrapText="1"/>
      <protection/>
    </xf>
    <xf numFmtId="3" fontId="30" fillId="0" borderId="17" xfId="52" applyNumberFormat="1" applyFont="1" applyBorder="1" applyAlignment="1">
      <alignment horizontal="right" vertical="center" wrapText="1"/>
      <protection/>
    </xf>
    <xf numFmtId="3" fontId="29" fillId="0" borderId="10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49" fontId="31" fillId="0" borderId="17" xfId="0" applyNumberFormat="1" applyFont="1" applyBorder="1" applyAlignment="1">
      <alignment horizontal="center" vertical="center"/>
    </xf>
    <xf numFmtId="3" fontId="31" fillId="0" borderId="17" xfId="0" applyNumberFormat="1" applyFont="1" applyFill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/>
    </xf>
    <xf numFmtId="3" fontId="29" fillId="33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 wrapText="1"/>
    </xf>
    <xf numFmtId="3" fontId="31" fillId="33" borderId="10" xfId="0" applyNumberFormat="1" applyFont="1" applyFill="1" applyBorder="1" applyAlignment="1">
      <alignment horizontal="right" vertical="center" wrapText="1"/>
    </xf>
    <xf numFmtId="3" fontId="31" fillId="0" borderId="10" xfId="0" applyNumberFormat="1" applyFont="1" applyFill="1" applyBorder="1" applyAlignment="1">
      <alignment vertical="center"/>
    </xf>
    <xf numFmtId="0" fontId="30" fillId="0" borderId="10" xfId="52" applyFont="1" applyBorder="1" applyAlignment="1">
      <alignment vertical="center"/>
      <protection/>
    </xf>
    <xf numFmtId="3" fontId="30" fillId="0" borderId="10" xfId="52" applyNumberFormat="1" applyFont="1" applyBorder="1" applyAlignment="1">
      <alignment horizontal="right" vertical="center"/>
      <protection/>
    </xf>
    <xf numFmtId="3" fontId="30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vertical="center"/>
      <protection/>
    </xf>
    <xf numFmtId="3" fontId="29" fillId="0" borderId="10" xfId="0" applyNumberFormat="1" applyFont="1" applyFill="1" applyBorder="1" applyAlignment="1">
      <alignment horizontal="right" vertical="center"/>
    </xf>
    <xf numFmtId="3" fontId="29" fillId="33" borderId="10" xfId="0" applyNumberFormat="1" applyFont="1" applyFill="1" applyBorder="1" applyAlignment="1">
      <alignment horizontal="right" vertical="center"/>
    </xf>
    <xf numFmtId="49" fontId="29" fillId="0" borderId="10" xfId="0" applyNumberFormat="1" applyFont="1" applyBorder="1" applyAlignment="1">
      <alignment horizontal="left" vertical="center"/>
    </xf>
    <xf numFmtId="49" fontId="31" fillId="0" borderId="17" xfId="0" applyNumberFormat="1" applyFont="1" applyBorder="1" applyAlignment="1">
      <alignment horizontal="center" vertical="center"/>
    </xf>
    <xf numFmtId="0" fontId="31" fillId="33" borderId="17" xfId="0" applyFont="1" applyFill="1" applyBorder="1" applyAlignment="1">
      <alignment horizontal="left" vertical="center" wrapText="1"/>
    </xf>
    <xf numFmtId="3" fontId="31" fillId="33" borderId="2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 wrapText="1"/>
    </xf>
    <xf numFmtId="3" fontId="31" fillId="33" borderId="10" xfId="0" applyNumberFormat="1" applyFont="1" applyFill="1" applyBorder="1" applyAlignment="1">
      <alignment horizontal="right" vertical="center" wrapText="1"/>
    </xf>
    <xf numFmtId="3" fontId="31" fillId="0" borderId="10" xfId="0" applyNumberFormat="1" applyFont="1" applyFill="1" applyBorder="1" applyAlignment="1">
      <alignment horizontal="right" vertical="center" wrapText="1"/>
    </xf>
    <xf numFmtId="49" fontId="29" fillId="0" borderId="17" xfId="0" applyNumberFormat="1" applyFont="1" applyBorder="1" applyAlignment="1">
      <alignment horizontal="center" vertical="center"/>
    </xf>
    <xf numFmtId="0" fontId="29" fillId="33" borderId="17" xfId="0" applyFont="1" applyFill="1" applyBorder="1" applyAlignment="1">
      <alignment horizontal="left" vertical="center" wrapText="1"/>
    </xf>
    <xf numFmtId="3" fontId="29" fillId="0" borderId="17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horizontal="right" vertical="center"/>
    </xf>
    <xf numFmtId="3" fontId="31" fillId="33" borderId="17" xfId="0" applyNumberFormat="1" applyFont="1" applyFill="1" applyBorder="1" applyAlignment="1">
      <alignment horizontal="right" vertical="center"/>
    </xf>
    <xf numFmtId="3" fontId="29" fillId="33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left" wrapText="1"/>
    </xf>
    <xf numFmtId="3" fontId="29" fillId="33" borderId="10" xfId="0" applyNumberFormat="1" applyFont="1" applyFill="1" applyBorder="1" applyAlignment="1">
      <alignment horizontal="right" wrapText="1"/>
    </xf>
    <xf numFmtId="0" fontId="29" fillId="33" borderId="10" xfId="0" applyFont="1" applyFill="1" applyBorder="1" applyAlignment="1">
      <alignment vertical="center" wrapText="1"/>
    </xf>
    <xf numFmtId="0" fontId="29" fillId="33" borderId="13" xfId="0" applyFont="1" applyFill="1" applyBorder="1" applyAlignment="1">
      <alignment horizontal="left" vertical="center" wrapText="1"/>
    </xf>
    <xf numFmtId="3" fontId="29" fillId="33" borderId="13" xfId="0" applyNumberFormat="1" applyFont="1" applyFill="1" applyBorder="1" applyAlignment="1">
      <alignment horizontal="right" vertical="center" wrapText="1"/>
    </xf>
    <xf numFmtId="0" fontId="31" fillId="33" borderId="13" xfId="0" applyFont="1" applyFill="1" applyBorder="1" applyAlignment="1">
      <alignment horizontal="left" vertical="center" wrapText="1"/>
    </xf>
    <xf numFmtId="3" fontId="31" fillId="33" borderId="13" xfId="0" applyNumberFormat="1" applyFont="1" applyFill="1" applyBorder="1" applyAlignment="1">
      <alignment horizontal="right" vertical="center" wrapText="1"/>
    </xf>
    <xf numFmtId="0" fontId="29" fillId="33" borderId="13" xfId="0" applyFont="1" applyFill="1" applyBorder="1" applyAlignment="1">
      <alignment horizontal="left" vertical="center" wrapText="1"/>
    </xf>
    <xf numFmtId="3" fontId="29" fillId="33" borderId="13" xfId="0" applyNumberFormat="1" applyFont="1" applyFill="1" applyBorder="1" applyAlignment="1">
      <alignment horizontal="right" vertical="center" wrapText="1"/>
    </xf>
    <xf numFmtId="3" fontId="29" fillId="0" borderId="13" xfId="0" applyNumberFormat="1" applyFont="1" applyFill="1" applyBorder="1" applyAlignment="1">
      <alignment horizontal="right" vertical="center" wrapText="1"/>
    </xf>
    <xf numFmtId="0" fontId="30" fillId="0" borderId="10" xfId="52" applyFont="1" applyBorder="1" applyAlignment="1">
      <alignment horizontal="left" vertical="center" wrapText="1"/>
      <protection/>
    </xf>
    <xf numFmtId="3" fontId="30" fillId="0" borderId="10" xfId="52" applyNumberFormat="1" applyFont="1" applyBorder="1" applyAlignment="1">
      <alignment horizontal="right" vertical="center" wrapText="1"/>
      <protection/>
    </xf>
    <xf numFmtId="49" fontId="29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0" fontId="29" fillId="33" borderId="10" xfId="0" applyFont="1" applyFill="1" applyBorder="1" applyAlignment="1">
      <alignment horizontal="left" vertical="center" wrapText="1"/>
    </xf>
    <xf numFmtId="3" fontId="29" fillId="33" borderId="10" xfId="0" applyNumberFormat="1" applyFont="1" applyFill="1" applyBorder="1" applyAlignment="1">
      <alignment horizontal="right" vertical="center" wrapText="1"/>
    </xf>
    <xf numFmtId="3" fontId="31" fillId="0" borderId="17" xfId="0" applyNumberFormat="1" applyFont="1" applyFill="1" applyBorder="1" applyAlignment="1">
      <alignment horizontal="right" vertical="center" wrapText="1"/>
    </xf>
    <xf numFmtId="0" fontId="29" fillId="33" borderId="16" xfId="0" applyFont="1" applyFill="1" applyBorder="1" applyAlignment="1">
      <alignment horizontal="left" vertical="center" wrapText="1"/>
    </xf>
    <xf numFmtId="3" fontId="29" fillId="33" borderId="16" xfId="0" applyNumberFormat="1" applyFont="1" applyFill="1" applyBorder="1" applyAlignment="1">
      <alignment horizontal="right" vertical="center" wrapText="1"/>
    </xf>
    <xf numFmtId="3" fontId="29" fillId="0" borderId="16" xfId="0" applyNumberFormat="1" applyFont="1" applyFill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0" fontId="31" fillId="33" borderId="16" xfId="0" applyFont="1" applyFill="1" applyBorder="1" applyAlignment="1">
      <alignment horizontal="left" vertical="center" wrapText="1"/>
    </xf>
    <xf numFmtId="3" fontId="31" fillId="33" borderId="16" xfId="0" applyNumberFormat="1" applyFont="1" applyFill="1" applyBorder="1" applyAlignment="1">
      <alignment horizontal="right" vertical="center" wrapText="1"/>
    </xf>
    <xf numFmtId="0" fontId="29" fillId="33" borderId="16" xfId="0" applyFont="1" applyFill="1" applyBorder="1" applyAlignment="1">
      <alignment horizontal="left" vertical="center" wrapText="1"/>
    </xf>
    <xf numFmtId="3" fontId="29" fillId="33" borderId="16" xfId="0" applyNumberFormat="1" applyFont="1" applyFill="1" applyBorder="1" applyAlignment="1">
      <alignment horizontal="right" vertical="center" wrapText="1"/>
    </xf>
    <xf numFmtId="3" fontId="29" fillId="0" borderId="16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horizontal="right" vertical="center" wrapText="1"/>
    </xf>
    <xf numFmtId="0" fontId="4" fillId="0" borderId="11" xfId="52" applyFont="1" applyBorder="1" applyAlignment="1">
      <alignment horizontal="center" vertical="center"/>
      <protection/>
    </xf>
    <xf numFmtId="3" fontId="4" fillId="0" borderId="16" xfId="52" applyNumberFormat="1" applyFont="1" applyBorder="1" applyAlignment="1">
      <alignment horizontal="right" vertical="center"/>
      <protection/>
    </xf>
    <xf numFmtId="0" fontId="30" fillId="0" borderId="11" xfId="52" applyFont="1" applyBorder="1" applyAlignment="1">
      <alignment horizontal="center" vertical="center"/>
      <protection/>
    </xf>
    <xf numFmtId="3" fontId="30" fillId="0" borderId="16" xfId="52" applyNumberFormat="1" applyFont="1" applyBorder="1" applyAlignment="1">
      <alignment horizontal="right" vertical="center" wrapText="1"/>
      <protection/>
    </xf>
    <xf numFmtId="3" fontId="29" fillId="0" borderId="10" xfId="0" applyNumberFormat="1" applyFont="1" applyFill="1" applyBorder="1" applyAlignment="1">
      <alignment/>
    </xf>
    <xf numFmtId="3" fontId="30" fillId="0" borderId="16" xfId="52" applyNumberFormat="1" applyFont="1" applyBorder="1" applyAlignment="1">
      <alignment horizontal="right" vertical="center"/>
      <protection/>
    </xf>
    <xf numFmtId="0" fontId="1" fillId="0" borderId="10" xfId="52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3" fontId="4" fillId="0" borderId="13" xfId="52" applyNumberFormat="1" applyFont="1" applyFill="1" applyBorder="1" applyAlignment="1">
      <alignment horizontal="center" vertical="center" wrapText="1"/>
      <protection/>
    </xf>
    <xf numFmtId="3" fontId="4" fillId="0" borderId="17" xfId="52" applyNumberFormat="1" applyFont="1" applyFill="1" applyBorder="1" applyAlignment="1">
      <alignment horizontal="center" vertical="center" wrapText="1"/>
      <protection/>
    </xf>
    <xf numFmtId="3" fontId="29" fillId="0" borderId="17" xfId="0" applyNumberFormat="1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30" fillId="0" borderId="12" xfId="52" applyFont="1" applyBorder="1" applyAlignment="1">
      <alignment horizontal="left" vertical="center" wrapText="1"/>
      <protection/>
    </xf>
    <xf numFmtId="0" fontId="30" fillId="0" borderId="16" xfId="52" applyFont="1" applyBorder="1" applyAlignment="1">
      <alignment horizontal="left" vertical="center" wrapText="1"/>
      <protection/>
    </xf>
    <xf numFmtId="0" fontId="30" fillId="0" borderId="12" xfId="52" applyFont="1" applyBorder="1" applyAlignment="1">
      <alignment horizontal="left" vertical="center"/>
      <protection/>
    </xf>
    <xf numFmtId="0" fontId="30" fillId="0" borderId="16" xfId="52" applyFont="1" applyBorder="1" applyAlignment="1">
      <alignment horizontal="left" vertical="center"/>
      <protection/>
    </xf>
    <xf numFmtId="3" fontId="27" fillId="0" borderId="0" xfId="52" applyNumberFormat="1" applyFont="1" applyAlignment="1">
      <alignment horizontal="center"/>
      <protection/>
    </xf>
    <xf numFmtId="3" fontId="28" fillId="0" borderId="0" xfId="0" applyNumberFormat="1" applyFont="1" applyAlignment="1">
      <alignment horizontal="center"/>
    </xf>
    <xf numFmtId="3" fontId="29" fillId="0" borderId="1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222" sqref="F222"/>
    </sheetView>
  </sheetViews>
  <sheetFormatPr defaultColWidth="9.140625" defaultRowHeight="12.75"/>
  <cols>
    <col min="1" max="1" width="7.7109375" style="130" customWidth="1"/>
    <col min="2" max="2" width="11.28125" style="130" customWidth="1"/>
    <col min="3" max="3" width="8.00390625" style="118" customWidth="1"/>
    <col min="4" max="4" width="55.00390625" style="118" customWidth="1"/>
    <col min="5" max="5" width="14.421875" style="131" customWidth="1"/>
    <col min="6" max="6" width="15.00390625" style="131" customWidth="1"/>
    <col min="7" max="7" width="16.8515625" style="132" customWidth="1"/>
    <col min="8" max="8" width="15.140625" style="117" customWidth="1"/>
    <col min="9" max="9" width="13.7109375" style="117" customWidth="1"/>
    <col min="10" max="16384" width="9.140625" style="118" customWidth="1"/>
  </cols>
  <sheetData>
    <row r="1" spans="1:8" ht="26.25">
      <c r="A1" s="116"/>
      <c r="B1" s="288" t="s">
        <v>382</v>
      </c>
      <c r="C1" s="288"/>
      <c r="D1" s="288"/>
      <c r="E1" s="288"/>
      <c r="F1" s="288"/>
      <c r="G1" s="288"/>
      <c r="H1" s="289"/>
    </row>
    <row r="2" spans="1:7" ht="36" customHeight="1">
      <c r="A2" s="116"/>
      <c r="B2" s="119"/>
      <c r="C2" s="119"/>
      <c r="D2" s="120"/>
      <c r="E2" s="121"/>
      <c r="F2" s="121"/>
      <c r="G2" s="122"/>
    </row>
    <row r="3" spans="1:8" ht="15">
      <c r="A3" s="123"/>
      <c r="B3" s="133"/>
      <c r="C3" s="124"/>
      <c r="D3" s="124"/>
      <c r="E3" s="125"/>
      <c r="F3" s="125"/>
      <c r="G3" s="126"/>
      <c r="H3" s="126" t="s">
        <v>2</v>
      </c>
    </row>
    <row r="4" spans="1:9" ht="15.75" customHeight="1">
      <c r="A4" s="273" t="s">
        <v>0</v>
      </c>
      <c r="B4" s="292" t="s">
        <v>418</v>
      </c>
      <c r="C4" s="273" t="s">
        <v>1</v>
      </c>
      <c r="D4" s="273" t="s">
        <v>4</v>
      </c>
      <c r="E4" s="275" t="s">
        <v>390</v>
      </c>
      <c r="F4" s="275" t="s">
        <v>380</v>
      </c>
      <c r="G4" s="275" t="s">
        <v>300</v>
      </c>
      <c r="H4" s="290" t="s">
        <v>109</v>
      </c>
      <c r="I4" s="291"/>
    </row>
    <row r="5" spans="1:9" ht="37.5" customHeight="1">
      <c r="A5" s="274"/>
      <c r="B5" s="293"/>
      <c r="C5" s="274"/>
      <c r="D5" s="274"/>
      <c r="E5" s="277"/>
      <c r="F5" s="277"/>
      <c r="G5" s="276"/>
      <c r="H5" s="179" t="s">
        <v>417</v>
      </c>
      <c r="I5" s="179" t="s">
        <v>257</v>
      </c>
    </row>
    <row r="6" spans="1:9" s="272" customFormat="1" ht="12.75">
      <c r="A6" s="269">
        <v>1</v>
      </c>
      <c r="B6" s="269">
        <v>2</v>
      </c>
      <c r="C6" s="269">
        <v>3</v>
      </c>
      <c r="D6" s="269">
        <v>4</v>
      </c>
      <c r="E6" s="270">
        <v>5</v>
      </c>
      <c r="F6" s="270">
        <v>6</v>
      </c>
      <c r="G6" s="271">
        <v>7</v>
      </c>
      <c r="H6" s="270">
        <v>8</v>
      </c>
      <c r="I6" s="270">
        <v>9</v>
      </c>
    </row>
    <row r="7" spans="1:9" ht="25.5" customHeight="1" hidden="1">
      <c r="A7" s="181" t="s">
        <v>110</v>
      </c>
      <c r="B7" s="182"/>
      <c r="C7" s="183"/>
      <c r="D7" s="184" t="s">
        <v>112</v>
      </c>
      <c r="E7" s="185">
        <f aca="true" t="shared" si="0" ref="E7:I8">E8</f>
        <v>0</v>
      </c>
      <c r="F7" s="185">
        <f t="shared" si="0"/>
        <v>0</v>
      </c>
      <c r="G7" s="185">
        <f t="shared" si="0"/>
        <v>12472</v>
      </c>
      <c r="H7" s="185">
        <f t="shared" si="0"/>
        <v>12472</v>
      </c>
      <c r="I7" s="185">
        <f t="shared" si="0"/>
        <v>0</v>
      </c>
    </row>
    <row r="8" spans="1:9" ht="24.75" customHeight="1" hidden="1">
      <c r="A8" s="186"/>
      <c r="B8" s="186" t="s">
        <v>229</v>
      </c>
      <c r="C8" s="187"/>
      <c r="D8" s="188" t="s">
        <v>81</v>
      </c>
      <c r="E8" s="189">
        <f t="shared" si="0"/>
        <v>0</v>
      </c>
      <c r="F8" s="189">
        <f t="shared" si="0"/>
        <v>0</v>
      </c>
      <c r="G8" s="189">
        <f t="shared" si="0"/>
        <v>12472</v>
      </c>
      <c r="H8" s="189">
        <f t="shared" si="0"/>
        <v>12472</v>
      </c>
      <c r="I8" s="189">
        <f t="shared" si="0"/>
        <v>0</v>
      </c>
    </row>
    <row r="9" spans="1:9" ht="57.75" customHeight="1" hidden="1">
      <c r="A9" s="186"/>
      <c r="B9" s="186"/>
      <c r="C9" s="186">
        <v>2010</v>
      </c>
      <c r="D9" s="190" t="s">
        <v>93</v>
      </c>
      <c r="E9" s="191"/>
      <c r="F9" s="191"/>
      <c r="G9" s="192">
        <v>12472</v>
      </c>
      <c r="H9" s="193">
        <v>12472</v>
      </c>
      <c r="I9" s="193">
        <v>0</v>
      </c>
    </row>
    <row r="10" spans="1:9" s="127" customFormat="1" ht="24" customHeight="1" hidden="1">
      <c r="A10" s="182">
        <v>600</v>
      </c>
      <c r="B10" s="182"/>
      <c r="C10" s="183"/>
      <c r="D10" s="194" t="s">
        <v>5</v>
      </c>
      <c r="E10" s="195">
        <f>E11</f>
        <v>0</v>
      </c>
      <c r="F10" s="195">
        <f>F11</f>
        <v>0</v>
      </c>
      <c r="G10" s="196">
        <f>SUM(G11)</f>
        <v>465572</v>
      </c>
      <c r="H10" s="185">
        <f>SUM(H11)</f>
        <v>0</v>
      </c>
      <c r="I10" s="185">
        <f>SUM(I11)</f>
        <v>465572</v>
      </c>
    </row>
    <row r="11" spans="1:9" ht="24" customHeight="1" hidden="1">
      <c r="A11" s="186"/>
      <c r="B11" s="186">
        <v>60016</v>
      </c>
      <c r="C11" s="187"/>
      <c r="D11" s="188" t="s">
        <v>6</v>
      </c>
      <c r="E11" s="189">
        <f>E12+E13</f>
        <v>0</v>
      </c>
      <c r="F11" s="189">
        <f>F12+F13</f>
        <v>0</v>
      </c>
      <c r="G11" s="192">
        <f>SUM(G12:G13)</f>
        <v>465572</v>
      </c>
      <c r="H11" s="189">
        <f>SUM(H12:H13)</f>
        <v>0</v>
      </c>
      <c r="I11" s="189">
        <f>SUM(I12:I13)</f>
        <v>465572</v>
      </c>
    </row>
    <row r="12" spans="1:9" ht="41.25" customHeight="1" hidden="1">
      <c r="A12" s="186"/>
      <c r="B12" s="186"/>
      <c r="C12" s="197" t="s">
        <v>287</v>
      </c>
      <c r="D12" s="198" t="s">
        <v>288</v>
      </c>
      <c r="E12" s="199"/>
      <c r="F12" s="199"/>
      <c r="G12" s="192">
        <v>0</v>
      </c>
      <c r="H12" s="200">
        <v>0</v>
      </c>
      <c r="I12" s="200">
        <v>0</v>
      </c>
    </row>
    <row r="13" spans="1:9" ht="60.75" customHeight="1" hidden="1">
      <c r="A13" s="186"/>
      <c r="B13" s="186"/>
      <c r="C13" s="197" t="s">
        <v>305</v>
      </c>
      <c r="D13" s="198" t="s">
        <v>389</v>
      </c>
      <c r="E13" s="199"/>
      <c r="F13" s="199"/>
      <c r="G13" s="192">
        <v>465572</v>
      </c>
      <c r="H13" s="200">
        <v>0</v>
      </c>
      <c r="I13" s="200">
        <v>465572</v>
      </c>
    </row>
    <row r="14" spans="1:9" ht="12" customHeight="1" hidden="1">
      <c r="A14" s="186"/>
      <c r="B14" s="186"/>
      <c r="C14" s="197"/>
      <c r="D14" s="198"/>
      <c r="E14" s="199"/>
      <c r="F14" s="199"/>
      <c r="G14" s="192"/>
      <c r="H14" s="201"/>
      <c r="I14" s="201"/>
    </row>
    <row r="15" spans="1:9" s="128" customFormat="1" ht="24" customHeight="1" hidden="1">
      <c r="A15" s="202">
        <v>700</v>
      </c>
      <c r="B15" s="202"/>
      <c r="C15" s="202"/>
      <c r="D15" s="194" t="s">
        <v>7</v>
      </c>
      <c r="E15" s="195">
        <f>E16</f>
        <v>0</v>
      </c>
      <c r="F15" s="195">
        <f>F16</f>
        <v>0</v>
      </c>
      <c r="G15" s="203">
        <f>SUM(G16)</f>
        <v>1314309</v>
      </c>
      <c r="H15" s="203">
        <f>SUM(H16)</f>
        <v>232880</v>
      </c>
      <c r="I15" s="203">
        <f>SUM(I16)</f>
        <v>1081429</v>
      </c>
    </row>
    <row r="16" spans="1:9" s="128" customFormat="1" ht="24" customHeight="1" hidden="1">
      <c r="A16" s="204"/>
      <c r="B16" s="204">
        <v>70005</v>
      </c>
      <c r="C16" s="204"/>
      <c r="D16" s="190" t="s">
        <v>8</v>
      </c>
      <c r="E16" s="205">
        <f>SUM(E17:E25)</f>
        <v>0</v>
      </c>
      <c r="F16" s="205">
        <f>SUM(F17:F25)</f>
        <v>0</v>
      </c>
      <c r="G16" s="206">
        <f>SUM(G17:G25)</f>
        <v>1314309</v>
      </c>
      <c r="H16" s="205">
        <f>SUM(H17:H25)</f>
        <v>232880</v>
      </c>
      <c r="I16" s="205">
        <f>SUM(I17:I25)</f>
        <v>1081429</v>
      </c>
    </row>
    <row r="17" spans="1:9" s="128" customFormat="1" ht="32.25" customHeight="1" hidden="1">
      <c r="A17" s="204"/>
      <c r="B17" s="204"/>
      <c r="C17" s="204" t="s">
        <v>43</v>
      </c>
      <c r="D17" s="190" t="s">
        <v>349</v>
      </c>
      <c r="E17" s="205"/>
      <c r="F17" s="205"/>
      <c r="G17" s="207">
        <v>77900</v>
      </c>
      <c r="H17" s="208">
        <v>77900</v>
      </c>
      <c r="I17" s="208">
        <v>0</v>
      </c>
    </row>
    <row r="18" spans="1:9" s="129" customFormat="1" ht="57" customHeight="1" hidden="1">
      <c r="A18" s="204"/>
      <c r="B18" s="204"/>
      <c r="C18" s="204" t="s">
        <v>46</v>
      </c>
      <c r="D18" s="190" t="s">
        <v>350</v>
      </c>
      <c r="E18" s="205"/>
      <c r="F18" s="205"/>
      <c r="G18" s="207">
        <v>140000</v>
      </c>
      <c r="H18" s="209">
        <v>140000</v>
      </c>
      <c r="I18" s="209">
        <v>0</v>
      </c>
    </row>
    <row r="19" spans="1:9" s="128" customFormat="1" ht="49.5" customHeight="1" hidden="1">
      <c r="A19" s="204"/>
      <c r="B19" s="204"/>
      <c r="C19" s="204" t="s">
        <v>230</v>
      </c>
      <c r="D19" s="190" t="s">
        <v>351</v>
      </c>
      <c r="E19" s="205"/>
      <c r="F19" s="205"/>
      <c r="G19" s="207">
        <v>3700</v>
      </c>
      <c r="H19" s="208">
        <v>0</v>
      </c>
      <c r="I19" s="208">
        <v>3700</v>
      </c>
    </row>
    <row r="20" spans="1:9" s="129" customFormat="1" ht="36.75" customHeight="1" hidden="1">
      <c r="A20" s="204"/>
      <c r="B20" s="204"/>
      <c r="C20" s="204" t="s">
        <v>225</v>
      </c>
      <c r="D20" s="190" t="s">
        <v>226</v>
      </c>
      <c r="E20" s="205"/>
      <c r="F20" s="205"/>
      <c r="G20" s="207">
        <v>322833</v>
      </c>
      <c r="H20" s="209">
        <v>0</v>
      </c>
      <c r="I20" s="209">
        <v>322833</v>
      </c>
    </row>
    <row r="21" spans="1:9" s="128" customFormat="1" ht="21" customHeight="1" hidden="1">
      <c r="A21" s="204"/>
      <c r="B21" s="204"/>
      <c r="C21" s="204" t="s">
        <v>63</v>
      </c>
      <c r="D21" s="190" t="s">
        <v>34</v>
      </c>
      <c r="E21" s="205"/>
      <c r="F21" s="205"/>
      <c r="G21" s="207">
        <v>3800</v>
      </c>
      <c r="H21" s="200">
        <v>3800</v>
      </c>
      <c r="I21" s="200">
        <v>0</v>
      </c>
    </row>
    <row r="22" spans="1:9" s="128" customFormat="1" ht="21" customHeight="1" hidden="1">
      <c r="A22" s="204"/>
      <c r="B22" s="204"/>
      <c r="C22" s="204" t="s">
        <v>241</v>
      </c>
      <c r="D22" s="190" t="s">
        <v>388</v>
      </c>
      <c r="E22" s="205"/>
      <c r="F22" s="205"/>
      <c r="G22" s="207">
        <v>896</v>
      </c>
      <c r="H22" s="200">
        <v>0</v>
      </c>
      <c r="I22" s="200">
        <v>896</v>
      </c>
    </row>
    <row r="23" spans="1:9" s="128" customFormat="1" ht="21" customHeight="1" hidden="1">
      <c r="A23" s="204"/>
      <c r="B23" s="204"/>
      <c r="C23" s="204" t="s">
        <v>44</v>
      </c>
      <c r="D23" s="190" t="s">
        <v>10</v>
      </c>
      <c r="E23" s="205"/>
      <c r="F23" s="205"/>
      <c r="G23" s="207">
        <v>3500</v>
      </c>
      <c r="H23" s="200">
        <v>3500</v>
      </c>
      <c r="I23" s="200">
        <v>0</v>
      </c>
    </row>
    <row r="24" spans="1:9" s="128" customFormat="1" ht="21" customHeight="1" hidden="1">
      <c r="A24" s="204"/>
      <c r="B24" s="204"/>
      <c r="C24" s="204" t="s">
        <v>227</v>
      </c>
      <c r="D24" s="190" t="s">
        <v>228</v>
      </c>
      <c r="E24" s="205"/>
      <c r="F24" s="205"/>
      <c r="G24" s="207">
        <v>7680</v>
      </c>
      <c r="H24" s="200">
        <v>7680</v>
      </c>
      <c r="I24" s="200">
        <v>0</v>
      </c>
    </row>
    <row r="25" spans="1:9" s="128" customFormat="1" ht="64.5" customHeight="1" hidden="1">
      <c r="A25" s="204"/>
      <c r="B25" s="204"/>
      <c r="C25" s="197" t="s">
        <v>305</v>
      </c>
      <c r="D25" s="198" t="s">
        <v>306</v>
      </c>
      <c r="E25" s="199"/>
      <c r="F25" s="199"/>
      <c r="G25" s="207">
        <v>754000</v>
      </c>
      <c r="H25" s="200">
        <v>0</v>
      </c>
      <c r="I25" s="200">
        <v>754000</v>
      </c>
    </row>
    <row r="26" spans="1:9" s="128" customFormat="1" ht="21" customHeight="1" hidden="1">
      <c r="A26" s="210" t="s">
        <v>279</v>
      </c>
      <c r="B26" s="210"/>
      <c r="C26" s="210"/>
      <c r="D26" s="211" t="s">
        <v>255</v>
      </c>
      <c r="E26" s="212"/>
      <c r="F26" s="212"/>
      <c r="G26" s="213">
        <v>0</v>
      </c>
      <c r="H26" s="213">
        <v>0</v>
      </c>
      <c r="I26" s="213">
        <v>0</v>
      </c>
    </row>
    <row r="27" spans="1:9" s="128" customFormat="1" ht="18" customHeight="1" hidden="1">
      <c r="A27" s="204"/>
      <c r="B27" s="204" t="s">
        <v>280</v>
      </c>
      <c r="C27" s="204"/>
      <c r="D27" s="190" t="s">
        <v>256</v>
      </c>
      <c r="E27" s="205"/>
      <c r="F27" s="205"/>
      <c r="G27" s="207">
        <v>0</v>
      </c>
      <c r="H27" s="200">
        <v>0</v>
      </c>
      <c r="I27" s="200">
        <v>0</v>
      </c>
    </row>
    <row r="28" spans="1:9" s="128" customFormat="1" ht="42.75" customHeight="1" hidden="1">
      <c r="A28" s="204"/>
      <c r="B28" s="204"/>
      <c r="C28" s="204" t="s">
        <v>82</v>
      </c>
      <c r="D28" s="190" t="s">
        <v>284</v>
      </c>
      <c r="E28" s="205"/>
      <c r="F28" s="205"/>
      <c r="G28" s="207">
        <v>0</v>
      </c>
      <c r="H28" s="200">
        <v>0</v>
      </c>
      <c r="I28" s="200">
        <v>0</v>
      </c>
    </row>
    <row r="29" spans="1:9" ht="12" customHeight="1" hidden="1">
      <c r="A29" s="204"/>
      <c r="B29" s="180"/>
      <c r="C29" s="214"/>
      <c r="D29" s="214"/>
      <c r="E29" s="215"/>
      <c r="F29" s="215"/>
      <c r="G29" s="216"/>
      <c r="H29" s="200"/>
      <c r="I29" s="200"/>
    </row>
    <row r="30" spans="1:9" ht="25.5" customHeight="1" hidden="1">
      <c r="A30" s="202">
        <v>750</v>
      </c>
      <c r="B30" s="202"/>
      <c r="C30" s="202"/>
      <c r="D30" s="194" t="s">
        <v>11</v>
      </c>
      <c r="E30" s="195">
        <f>E31+E34+E41</f>
        <v>0</v>
      </c>
      <c r="F30" s="195">
        <f>F31+F34+F41</f>
        <v>0</v>
      </c>
      <c r="G30" s="217">
        <f>G31+G34+G41</f>
        <v>414920</v>
      </c>
      <c r="H30" s="217">
        <f>H31+H34+H41</f>
        <v>414670</v>
      </c>
      <c r="I30" s="217">
        <f>I31+I34</f>
        <v>250</v>
      </c>
    </row>
    <row r="31" spans="1:9" ht="21" customHeight="1" hidden="1">
      <c r="A31" s="204"/>
      <c r="B31" s="204">
        <v>75011</v>
      </c>
      <c r="C31" s="204"/>
      <c r="D31" s="190" t="s">
        <v>12</v>
      </c>
      <c r="E31" s="205"/>
      <c r="F31" s="205"/>
      <c r="G31" s="206">
        <f>G32+G33</f>
        <v>80710</v>
      </c>
      <c r="H31" s="206">
        <f>H32+H33</f>
        <v>80710</v>
      </c>
      <c r="I31" s="206">
        <f>I32+I33</f>
        <v>0</v>
      </c>
    </row>
    <row r="32" spans="1:9" ht="48.75" customHeight="1" hidden="1">
      <c r="A32" s="204"/>
      <c r="B32" s="204"/>
      <c r="C32" s="204" t="s">
        <v>45</v>
      </c>
      <c r="D32" s="190" t="s">
        <v>352</v>
      </c>
      <c r="E32" s="205"/>
      <c r="F32" s="205"/>
      <c r="G32" s="207">
        <v>80700</v>
      </c>
      <c r="H32" s="200">
        <v>80700</v>
      </c>
      <c r="I32" s="200">
        <v>0</v>
      </c>
    </row>
    <row r="33" spans="1:9" ht="45" customHeight="1" hidden="1">
      <c r="A33" s="204"/>
      <c r="B33" s="204"/>
      <c r="C33" s="204" t="s">
        <v>66</v>
      </c>
      <c r="D33" s="190" t="s">
        <v>334</v>
      </c>
      <c r="E33" s="205"/>
      <c r="F33" s="205"/>
      <c r="G33" s="207">
        <v>10</v>
      </c>
      <c r="H33" s="200">
        <v>10</v>
      </c>
      <c r="I33" s="200">
        <v>0</v>
      </c>
    </row>
    <row r="34" spans="1:9" ht="24" customHeight="1" hidden="1">
      <c r="A34" s="204"/>
      <c r="B34" s="204">
        <v>75023</v>
      </c>
      <c r="C34" s="204"/>
      <c r="D34" s="190" t="s">
        <v>13</v>
      </c>
      <c r="E34" s="205">
        <f>SUM(E35:E40)</f>
        <v>0</v>
      </c>
      <c r="F34" s="205"/>
      <c r="G34" s="218">
        <f>SUM(G35:G40)</f>
        <v>309670</v>
      </c>
      <c r="H34" s="219">
        <f>SUM(H35:H40)</f>
        <v>309420</v>
      </c>
      <c r="I34" s="219">
        <f>SUM(I35:I40)</f>
        <v>250</v>
      </c>
    </row>
    <row r="35" spans="1:9" ht="59.25" customHeight="1" hidden="1">
      <c r="A35" s="204"/>
      <c r="B35" s="204"/>
      <c r="C35" s="204" t="s">
        <v>46</v>
      </c>
      <c r="D35" s="190" t="s">
        <v>350</v>
      </c>
      <c r="E35" s="205"/>
      <c r="F35" s="205"/>
      <c r="G35" s="207">
        <v>39880</v>
      </c>
      <c r="H35" s="200">
        <v>39880</v>
      </c>
      <c r="I35" s="200">
        <v>0</v>
      </c>
    </row>
    <row r="36" spans="1:9" ht="21" customHeight="1" hidden="1">
      <c r="A36" s="204"/>
      <c r="B36" s="204"/>
      <c r="C36" s="204" t="s">
        <v>63</v>
      </c>
      <c r="D36" s="190" t="s">
        <v>34</v>
      </c>
      <c r="E36" s="205"/>
      <c r="F36" s="205"/>
      <c r="G36" s="207">
        <v>260000</v>
      </c>
      <c r="H36" s="200">
        <v>260000</v>
      </c>
      <c r="I36" s="200">
        <v>0</v>
      </c>
    </row>
    <row r="37" spans="1:9" ht="24" customHeight="1" hidden="1">
      <c r="A37" s="204"/>
      <c r="B37" s="204"/>
      <c r="C37" s="204" t="s">
        <v>241</v>
      </c>
      <c r="D37" s="190" t="s">
        <v>388</v>
      </c>
      <c r="E37" s="205"/>
      <c r="F37" s="205"/>
      <c r="G37" s="207">
        <v>250</v>
      </c>
      <c r="H37" s="200">
        <v>0</v>
      </c>
      <c r="I37" s="200">
        <v>250</v>
      </c>
    </row>
    <row r="38" spans="1:9" ht="21" customHeight="1" hidden="1">
      <c r="A38" s="204"/>
      <c r="B38" s="204"/>
      <c r="C38" s="204" t="s">
        <v>44</v>
      </c>
      <c r="D38" s="190" t="s">
        <v>10</v>
      </c>
      <c r="E38" s="205"/>
      <c r="F38" s="205"/>
      <c r="G38" s="207">
        <v>20</v>
      </c>
      <c r="H38" s="200">
        <v>20</v>
      </c>
      <c r="I38" s="200">
        <v>0</v>
      </c>
    </row>
    <row r="39" spans="1:9" ht="27" customHeight="1" hidden="1">
      <c r="A39" s="204"/>
      <c r="B39" s="204"/>
      <c r="C39" s="204" t="s">
        <v>262</v>
      </c>
      <c r="D39" s="190" t="s">
        <v>307</v>
      </c>
      <c r="E39" s="205"/>
      <c r="F39" s="205"/>
      <c r="G39" s="207">
        <v>0</v>
      </c>
      <c r="H39" s="200">
        <v>0</v>
      </c>
      <c r="I39" s="200">
        <v>0</v>
      </c>
    </row>
    <row r="40" spans="1:9" ht="21" customHeight="1" hidden="1">
      <c r="A40" s="204"/>
      <c r="B40" s="204"/>
      <c r="C40" s="204" t="s">
        <v>227</v>
      </c>
      <c r="D40" s="190" t="s">
        <v>228</v>
      </c>
      <c r="E40" s="205"/>
      <c r="F40" s="205"/>
      <c r="G40" s="207">
        <v>9520</v>
      </c>
      <c r="H40" s="200">
        <v>9520</v>
      </c>
      <c r="I40" s="200">
        <v>0</v>
      </c>
    </row>
    <row r="41" spans="1:9" ht="18" customHeight="1" hidden="1">
      <c r="A41" s="204"/>
      <c r="B41" s="204" t="s">
        <v>308</v>
      </c>
      <c r="C41" s="204"/>
      <c r="D41" s="220" t="s">
        <v>309</v>
      </c>
      <c r="E41" s="209">
        <f>E42</f>
        <v>0</v>
      </c>
      <c r="F41" s="209"/>
      <c r="G41" s="206">
        <f>G42</f>
        <v>24540</v>
      </c>
      <c r="H41" s="205">
        <f>H42</f>
        <v>24540</v>
      </c>
      <c r="I41" s="205">
        <f>I42</f>
        <v>0</v>
      </c>
    </row>
    <row r="42" spans="1:9" ht="47.25" customHeight="1" hidden="1">
      <c r="A42" s="204"/>
      <c r="B42" s="204"/>
      <c r="C42" s="204" t="s">
        <v>45</v>
      </c>
      <c r="D42" s="190" t="s">
        <v>90</v>
      </c>
      <c r="E42" s="205"/>
      <c r="F42" s="205"/>
      <c r="G42" s="207">
        <v>24540</v>
      </c>
      <c r="H42" s="200">
        <v>24540</v>
      </c>
      <c r="I42" s="200">
        <v>0</v>
      </c>
    </row>
    <row r="43" spans="1:9" s="127" customFormat="1" ht="48" customHeight="1" hidden="1">
      <c r="A43" s="221">
        <v>751</v>
      </c>
      <c r="B43" s="221"/>
      <c r="C43" s="221"/>
      <c r="D43" s="222" t="s">
        <v>95</v>
      </c>
      <c r="E43" s="223">
        <f>E44+E46</f>
        <v>0</v>
      </c>
      <c r="F43" s="223">
        <f>F44+F46</f>
        <v>0</v>
      </c>
      <c r="G43" s="223">
        <f>G44+G46</f>
        <v>12244</v>
      </c>
      <c r="H43" s="223">
        <f>H44+H46</f>
        <v>12244</v>
      </c>
      <c r="I43" s="223">
        <f>I44+I46</f>
        <v>0</v>
      </c>
    </row>
    <row r="44" spans="1:9" ht="34.5" customHeight="1" hidden="1">
      <c r="A44" s="204"/>
      <c r="B44" s="204">
        <v>75101</v>
      </c>
      <c r="C44" s="204"/>
      <c r="D44" s="190" t="s">
        <v>96</v>
      </c>
      <c r="E44" s="205"/>
      <c r="F44" s="205"/>
      <c r="G44" s="206">
        <v>1150</v>
      </c>
      <c r="H44" s="200">
        <v>1150</v>
      </c>
      <c r="I44" s="200">
        <v>0</v>
      </c>
    </row>
    <row r="45" spans="1:9" ht="46.5" customHeight="1" hidden="1">
      <c r="A45" s="204"/>
      <c r="B45" s="204"/>
      <c r="C45" s="204" t="s">
        <v>45</v>
      </c>
      <c r="D45" s="190" t="s">
        <v>352</v>
      </c>
      <c r="E45" s="205"/>
      <c r="F45" s="205"/>
      <c r="G45" s="207">
        <v>1150</v>
      </c>
      <c r="H45" s="200">
        <v>1150</v>
      </c>
      <c r="I45" s="200">
        <v>0</v>
      </c>
    </row>
    <row r="46" spans="1:9" ht="24" customHeight="1" hidden="1">
      <c r="A46" s="204"/>
      <c r="B46" s="204" t="s">
        <v>402</v>
      </c>
      <c r="C46" s="204"/>
      <c r="D46" s="190" t="s">
        <v>403</v>
      </c>
      <c r="E46" s="205">
        <f>E47</f>
        <v>0</v>
      </c>
      <c r="F46" s="205">
        <f>F47</f>
        <v>0</v>
      </c>
      <c r="G46" s="205">
        <f>G47</f>
        <v>11094</v>
      </c>
      <c r="H46" s="205">
        <f>H47</f>
        <v>11094</v>
      </c>
      <c r="I46" s="205">
        <f>I47</f>
        <v>0</v>
      </c>
    </row>
    <row r="47" spans="1:9" ht="46.5" customHeight="1" hidden="1">
      <c r="A47" s="204"/>
      <c r="B47" s="204"/>
      <c r="C47" s="204" t="s">
        <v>45</v>
      </c>
      <c r="D47" s="190" t="s">
        <v>352</v>
      </c>
      <c r="E47" s="205"/>
      <c r="F47" s="205">
        <v>0</v>
      </c>
      <c r="G47" s="207">
        <v>11094</v>
      </c>
      <c r="H47" s="200">
        <v>11094</v>
      </c>
      <c r="I47" s="200">
        <v>0</v>
      </c>
    </row>
    <row r="48" spans="1:9" ht="37.5" customHeight="1" hidden="1">
      <c r="A48" s="210" t="s">
        <v>260</v>
      </c>
      <c r="B48" s="204"/>
      <c r="C48" s="204"/>
      <c r="D48" s="211" t="s">
        <v>171</v>
      </c>
      <c r="E48" s="212"/>
      <c r="F48" s="212"/>
      <c r="G48" s="213">
        <v>0</v>
      </c>
      <c r="H48" s="200">
        <v>0</v>
      </c>
      <c r="I48" s="200">
        <v>0</v>
      </c>
    </row>
    <row r="49" spans="1:9" ht="18" customHeight="1" hidden="1">
      <c r="A49" s="204"/>
      <c r="B49" s="204" t="s">
        <v>261</v>
      </c>
      <c r="C49" s="204"/>
      <c r="D49" s="190" t="s">
        <v>172</v>
      </c>
      <c r="E49" s="205"/>
      <c r="F49" s="205"/>
      <c r="G49" s="207">
        <v>0</v>
      </c>
      <c r="H49" s="200">
        <v>0</v>
      </c>
      <c r="I49" s="200">
        <v>0</v>
      </c>
    </row>
    <row r="50" spans="1:9" ht="18" customHeight="1" hidden="1">
      <c r="A50" s="204"/>
      <c r="B50" s="204"/>
      <c r="C50" s="204" t="s">
        <v>241</v>
      </c>
      <c r="D50" s="190" t="s">
        <v>242</v>
      </c>
      <c r="E50" s="205"/>
      <c r="F50" s="205"/>
      <c r="G50" s="207">
        <v>0</v>
      </c>
      <c r="H50" s="200">
        <v>0</v>
      </c>
      <c r="I50" s="200">
        <v>0</v>
      </c>
    </row>
    <row r="51" spans="1:9" ht="9" customHeight="1" hidden="1">
      <c r="A51" s="204"/>
      <c r="B51" s="204"/>
      <c r="C51" s="204"/>
      <c r="D51" s="190"/>
      <c r="E51" s="205"/>
      <c r="F51" s="205"/>
      <c r="G51" s="207"/>
      <c r="H51" s="200"/>
      <c r="I51" s="200"/>
    </row>
    <row r="52" spans="1:9" ht="51.75" customHeight="1" hidden="1">
      <c r="A52" s="224">
        <v>756</v>
      </c>
      <c r="B52" s="224"/>
      <c r="C52" s="224"/>
      <c r="D52" s="225" t="s">
        <v>353</v>
      </c>
      <c r="E52" s="226">
        <f>E53+E56+E63+E74+E81</f>
        <v>0</v>
      </c>
      <c r="F52" s="226">
        <f>F53+F56+F63+F74+F81</f>
        <v>0</v>
      </c>
      <c r="G52" s="227">
        <f>G53+G56+G63+G74+G81</f>
        <v>6318740</v>
      </c>
      <c r="H52" s="226">
        <f>H53+H56+H63+H74+H81</f>
        <v>6318740</v>
      </c>
      <c r="I52" s="226">
        <f>I53+I56+I63+I74+I81</f>
        <v>0</v>
      </c>
    </row>
    <row r="53" spans="1:9" ht="21" customHeight="1" hidden="1">
      <c r="A53" s="204"/>
      <c r="B53" s="204">
        <v>75601</v>
      </c>
      <c r="C53" s="204"/>
      <c r="D53" s="190" t="s">
        <v>333</v>
      </c>
      <c r="E53" s="205"/>
      <c r="F53" s="205"/>
      <c r="G53" s="218">
        <f>SUM(G54:G55)</f>
        <v>6700</v>
      </c>
      <c r="H53" s="219">
        <f>SUM(H54:H55)</f>
        <v>6700</v>
      </c>
      <c r="I53" s="219">
        <f>SUM(I54:I55)</f>
        <v>0</v>
      </c>
    </row>
    <row r="54" spans="1:9" ht="32.25" customHeight="1" hidden="1">
      <c r="A54" s="204"/>
      <c r="B54" s="204"/>
      <c r="C54" s="204" t="s">
        <v>47</v>
      </c>
      <c r="D54" s="190" t="s">
        <v>87</v>
      </c>
      <c r="E54" s="205"/>
      <c r="F54" s="205"/>
      <c r="G54" s="207">
        <v>6500</v>
      </c>
      <c r="H54" s="200">
        <v>6500</v>
      </c>
      <c r="I54" s="200">
        <v>0</v>
      </c>
    </row>
    <row r="55" spans="1:9" ht="32.25" customHeight="1" hidden="1">
      <c r="A55" s="204"/>
      <c r="B55" s="204"/>
      <c r="C55" s="204" t="s">
        <v>48</v>
      </c>
      <c r="D55" s="190" t="s">
        <v>88</v>
      </c>
      <c r="E55" s="205"/>
      <c r="F55" s="205"/>
      <c r="G55" s="207">
        <v>200</v>
      </c>
      <c r="H55" s="200">
        <v>200</v>
      </c>
      <c r="I55" s="200">
        <v>0</v>
      </c>
    </row>
    <row r="56" spans="1:9" ht="52.5" customHeight="1" hidden="1">
      <c r="A56" s="204"/>
      <c r="B56" s="204">
        <v>75615</v>
      </c>
      <c r="C56" s="204"/>
      <c r="D56" s="190" t="s">
        <v>354</v>
      </c>
      <c r="E56" s="205">
        <f>SUM(E57:E62)</f>
        <v>0</v>
      </c>
      <c r="F56" s="205">
        <f>SUM(F57:F62)</f>
        <v>0</v>
      </c>
      <c r="G56" s="206">
        <f>SUM(G57:G62)</f>
        <v>1026372</v>
      </c>
      <c r="H56" s="205">
        <f>SUM(H57:H62)</f>
        <v>1026372</v>
      </c>
      <c r="I56" s="205">
        <f>SUM(I57:I62)</f>
        <v>0</v>
      </c>
    </row>
    <row r="57" spans="1:9" ht="21" customHeight="1" hidden="1">
      <c r="A57" s="204"/>
      <c r="B57" s="204"/>
      <c r="C57" s="204" t="s">
        <v>49</v>
      </c>
      <c r="D57" s="190" t="s">
        <v>14</v>
      </c>
      <c r="E57" s="205"/>
      <c r="F57" s="205"/>
      <c r="G57" s="207">
        <v>1010600</v>
      </c>
      <c r="H57" s="200">
        <v>1010600</v>
      </c>
      <c r="I57" s="200">
        <v>0</v>
      </c>
    </row>
    <row r="58" spans="1:9" ht="21" customHeight="1" hidden="1">
      <c r="A58" s="204"/>
      <c r="B58" s="204"/>
      <c r="C58" s="204" t="s">
        <v>50</v>
      </c>
      <c r="D58" s="190" t="s">
        <v>15</v>
      </c>
      <c r="E58" s="205"/>
      <c r="F58" s="205"/>
      <c r="G58" s="207">
        <v>4900</v>
      </c>
      <c r="H58" s="200">
        <v>4900</v>
      </c>
      <c r="I58" s="200">
        <v>0</v>
      </c>
    </row>
    <row r="59" spans="1:9" ht="21" customHeight="1" hidden="1">
      <c r="A59" s="204"/>
      <c r="B59" s="204"/>
      <c r="C59" s="204" t="s">
        <v>51</v>
      </c>
      <c r="D59" s="190" t="s">
        <v>16</v>
      </c>
      <c r="E59" s="205"/>
      <c r="F59" s="205"/>
      <c r="G59" s="207">
        <v>1197</v>
      </c>
      <c r="H59" s="200">
        <v>1197</v>
      </c>
      <c r="I59" s="200">
        <v>0</v>
      </c>
    </row>
    <row r="60" spans="1:9" ht="21" customHeight="1" hidden="1">
      <c r="A60" s="204"/>
      <c r="B60" s="204"/>
      <c r="C60" s="204" t="s">
        <v>52</v>
      </c>
      <c r="D60" s="190" t="s">
        <v>17</v>
      </c>
      <c r="E60" s="205"/>
      <c r="F60" s="205"/>
      <c r="G60" s="207">
        <v>8200</v>
      </c>
      <c r="H60" s="200">
        <v>8200</v>
      </c>
      <c r="I60" s="200">
        <v>0</v>
      </c>
    </row>
    <row r="61" spans="1:9" ht="21" customHeight="1" hidden="1">
      <c r="A61" s="204"/>
      <c r="B61" s="204"/>
      <c r="C61" s="204" t="s">
        <v>53</v>
      </c>
      <c r="D61" s="190" t="s">
        <v>18</v>
      </c>
      <c r="E61" s="205"/>
      <c r="F61" s="205"/>
      <c r="G61" s="207">
        <v>100</v>
      </c>
      <c r="H61" s="200">
        <v>100</v>
      </c>
      <c r="I61" s="200">
        <v>0</v>
      </c>
    </row>
    <row r="62" spans="1:9" ht="21" customHeight="1" hidden="1">
      <c r="A62" s="204"/>
      <c r="B62" s="204"/>
      <c r="C62" s="204" t="s">
        <v>48</v>
      </c>
      <c r="D62" s="190" t="s">
        <v>88</v>
      </c>
      <c r="E62" s="205"/>
      <c r="F62" s="205"/>
      <c r="G62" s="207">
        <v>1375</v>
      </c>
      <c r="H62" s="200">
        <v>1375</v>
      </c>
      <c r="I62" s="200">
        <v>0</v>
      </c>
    </row>
    <row r="63" spans="1:9" ht="46.5" customHeight="1" hidden="1">
      <c r="A63" s="204"/>
      <c r="B63" s="204">
        <v>75616</v>
      </c>
      <c r="C63" s="204"/>
      <c r="D63" s="190" t="s">
        <v>86</v>
      </c>
      <c r="E63" s="205">
        <f>SUM(E64:E73)</f>
        <v>0</v>
      </c>
      <c r="F63" s="205">
        <f>SUM(F64:F73)</f>
        <v>0</v>
      </c>
      <c r="G63" s="206">
        <f>SUM(G64:G73)</f>
        <v>1515716</v>
      </c>
      <c r="H63" s="205">
        <f>SUM(H64:H73)</f>
        <v>1515716</v>
      </c>
      <c r="I63" s="205">
        <f>SUM(I64:I73)</f>
        <v>0</v>
      </c>
    </row>
    <row r="64" spans="1:9" ht="21" customHeight="1" hidden="1">
      <c r="A64" s="204"/>
      <c r="B64" s="204"/>
      <c r="C64" s="204" t="s">
        <v>49</v>
      </c>
      <c r="D64" s="190" t="s">
        <v>14</v>
      </c>
      <c r="E64" s="205"/>
      <c r="F64" s="205"/>
      <c r="G64" s="207">
        <v>1091800</v>
      </c>
      <c r="H64" s="200">
        <v>1091800</v>
      </c>
      <c r="I64" s="200">
        <v>0</v>
      </c>
    </row>
    <row r="65" spans="1:9" ht="21" customHeight="1" hidden="1">
      <c r="A65" s="204"/>
      <c r="B65" s="204"/>
      <c r="C65" s="204" t="s">
        <v>50</v>
      </c>
      <c r="D65" s="190" t="s">
        <v>15</v>
      </c>
      <c r="E65" s="205"/>
      <c r="F65" s="205"/>
      <c r="G65" s="207">
        <v>23600</v>
      </c>
      <c r="H65" s="200">
        <v>23600</v>
      </c>
      <c r="I65" s="200">
        <v>0</v>
      </c>
    </row>
    <row r="66" spans="1:9" ht="21" customHeight="1" hidden="1">
      <c r="A66" s="204"/>
      <c r="B66" s="204"/>
      <c r="C66" s="204" t="s">
        <v>51</v>
      </c>
      <c r="D66" s="190" t="s">
        <v>16</v>
      </c>
      <c r="E66" s="205"/>
      <c r="F66" s="205"/>
      <c r="G66" s="207">
        <v>16</v>
      </c>
      <c r="H66" s="200">
        <v>16</v>
      </c>
      <c r="I66" s="200">
        <v>0</v>
      </c>
    </row>
    <row r="67" spans="1:9" ht="21" customHeight="1" hidden="1">
      <c r="A67" s="204"/>
      <c r="B67" s="204"/>
      <c r="C67" s="204" t="s">
        <v>52</v>
      </c>
      <c r="D67" s="190" t="s">
        <v>17</v>
      </c>
      <c r="E67" s="205"/>
      <c r="F67" s="205"/>
      <c r="G67" s="207">
        <v>164900</v>
      </c>
      <c r="H67" s="200">
        <v>164900</v>
      </c>
      <c r="I67" s="200">
        <v>0</v>
      </c>
    </row>
    <row r="68" spans="1:9" ht="21" customHeight="1" hidden="1">
      <c r="A68" s="204"/>
      <c r="B68" s="204"/>
      <c r="C68" s="204" t="s">
        <v>54</v>
      </c>
      <c r="D68" s="190" t="s">
        <v>19</v>
      </c>
      <c r="E68" s="205"/>
      <c r="F68" s="205"/>
      <c r="G68" s="207">
        <v>16000</v>
      </c>
      <c r="H68" s="200">
        <v>16000</v>
      </c>
      <c r="I68" s="200">
        <v>0</v>
      </c>
    </row>
    <row r="69" spans="1:9" ht="21" customHeight="1" hidden="1">
      <c r="A69" s="204"/>
      <c r="B69" s="204"/>
      <c r="C69" s="204" t="s">
        <v>55</v>
      </c>
      <c r="D69" s="190" t="s">
        <v>335</v>
      </c>
      <c r="E69" s="205"/>
      <c r="F69" s="205"/>
      <c r="G69" s="207">
        <v>13000</v>
      </c>
      <c r="H69" s="200">
        <v>13000</v>
      </c>
      <c r="I69" s="200">
        <v>0</v>
      </c>
    </row>
    <row r="70" spans="1:9" ht="21" customHeight="1" hidden="1">
      <c r="A70" s="204"/>
      <c r="B70" s="204"/>
      <c r="C70" s="204" t="s">
        <v>56</v>
      </c>
      <c r="D70" s="190" t="s">
        <v>20</v>
      </c>
      <c r="E70" s="205"/>
      <c r="F70" s="205"/>
      <c r="G70" s="207">
        <v>100000</v>
      </c>
      <c r="H70" s="200">
        <v>100000</v>
      </c>
      <c r="I70" s="200">
        <v>0</v>
      </c>
    </row>
    <row r="71" spans="1:9" ht="21" customHeight="1" hidden="1">
      <c r="A71" s="204"/>
      <c r="B71" s="204"/>
      <c r="C71" s="204" t="s">
        <v>53</v>
      </c>
      <c r="D71" s="190" t="s">
        <v>21</v>
      </c>
      <c r="E71" s="205"/>
      <c r="F71" s="205"/>
      <c r="G71" s="207">
        <v>100000</v>
      </c>
      <c r="H71" s="200">
        <v>100000</v>
      </c>
      <c r="I71" s="200">
        <v>0</v>
      </c>
    </row>
    <row r="72" spans="1:9" ht="21" customHeight="1" hidden="1">
      <c r="A72" s="204"/>
      <c r="B72" s="204"/>
      <c r="C72" s="204" t="s">
        <v>281</v>
      </c>
      <c r="D72" s="190" t="s">
        <v>282</v>
      </c>
      <c r="E72" s="205"/>
      <c r="F72" s="205"/>
      <c r="G72" s="207">
        <v>0</v>
      </c>
      <c r="H72" s="200">
        <v>0</v>
      </c>
      <c r="I72" s="200">
        <v>0</v>
      </c>
    </row>
    <row r="73" spans="1:9" ht="30.75" customHeight="1" hidden="1">
      <c r="A73" s="204"/>
      <c r="B73" s="204"/>
      <c r="C73" s="204" t="s">
        <v>48</v>
      </c>
      <c r="D73" s="190" t="s">
        <v>88</v>
      </c>
      <c r="E73" s="205"/>
      <c r="F73" s="205"/>
      <c r="G73" s="207">
        <v>6400</v>
      </c>
      <c r="H73" s="200">
        <v>6400</v>
      </c>
      <c r="I73" s="200">
        <v>0</v>
      </c>
    </row>
    <row r="74" spans="1:9" ht="33" customHeight="1" hidden="1">
      <c r="A74" s="204"/>
      <c r="B74" s="204">
        <v>75618</v>
      </c>
      <c r="C74" s="204"/>
      <c r="D74" s="190" t="s">
        <v>355</v>
      </c>
      <c r="E74" s="205">
        <f>SUM(E75:E80)</f>
        <v>0</v>
      </c>
      <c r="F74" s="205">
        <f>SUM(F75:F80)</f>
        <v>0</v>
      </c>
      <c r="G74" s="205">
        <f>SUM(G75:G80)</f>
        <v>442800</v>
      </c>
      <c r="H74" s="205">
        <f>SUM(H75:H80)</f>
        <v>442800</v>
      </c>
      <c r="I74" s="205">
        <f>SUM(I75:I80)</f>
        <v>0</v>
      </c>
    </row>
    <row r="75" spans="1:9" ht="21" customHeight="1" hidden="1">
      <c r="A75" s="204"/>
      <c r="B75" s="204"/>
      <c r="C75" s="204" t="s">
        <v>57</v>
      </c>
      <c r="D75" s="190" t="s">
        <v>22</v>
      </c>
      <c r="E75" s="205"/>
      <c r="F75" s="205">
        <v>0</v>
      </c>
      <c r="G75" s="207">
        <v>300000</v>
      </c>
      <c r="H75" s="200">
        <v>300000</v>
      </c>
      <c r="I75" s="200">
        <v>0</v>
      </c>
    </row>
    <row r="76" spans="1:9" ht="30.75" customHeight="1" hidden="1">
      <c r="A76" s="204"/>
      <c r="B76" s="204"/>
      <c r="C76" s="204" t="s">
        <v>58</v>
      </c>
      <c r="D76" s="190" t="s">
        <v>356</v>
      </c>
      <c r="E76" s="205"/>
      <c r="F76" s="205"/>
      <c r="G76" s="207">
        <v>127000</v>
      </c>
      <c r="H76" s="200">
        <v>127000</v>
      </c>
      <c r="I76" s="200">
        <v>0</v>
      </c>
    </row>
    <row r="77" spans="1:9" ht="30" customHeight="1" hidden="1">
      <c r="A77" s="204"/>
      <c r="B77" s="204"/>
      <c r="C77" s="204" t="s">
        <v>67</v>
      </c>
      <c r="D77" s="190" t="s">
        <v>357</v>
      </c>
      <c r="E77" s="205"/>
      <c r="F77" s="205"/>
      <c r="G77" s="207">
        <v>12500</v>
      </c>
      <c r="H77" s="200">
        <v>12500</v>
      </c>
      <c r="I77" s="200">
        <v>0</v>
      </c>
    </row>
    <row r="78" spans="1:9" ht="21" customHeight="1" hidden="1">
      <c r="A78" s="204"/>
      <c r="B78" s="204"/>
      <c r="C78" s="204" t="s">
        <v>59</v>
      </c>
      <c r="D78" s="190" t="s">
        <v>23</v>
      </c>
      <c r="E78" s="205"/>
      <c r="F78" s="205"/>
      <c r="G78" s="207">
        <v>0</v>
      </c>
      <c r="H78" s="200">
        <v>0</v>
      </c>
      <c r="I78" s="200">
        <v>0</v>
      </c>
    </row>
    <row r="79" spans="1:9" ht="21" customHeight="1" hidden="1">
      <c r="A79" s="204"/>
      <c r="B79" s="204"/>
      <c r="C79" s="204" t="s">
        <v>69</v>
      </c>
      <c r="D79" s="190" t="s">
        <v>68</v>
      </c>
      <c r="E79" s="205"/>
      <c r="F79" s="205"/>
      <c r="G79" s="207">
        <v>3300</v>
      </c>
      <c r="H79" s="200">
        <v>3300</v>
      </c>
      <c r="I79" s="200">
        <v>0</v>
      </c>
    </row>
    <row r="80" spans="1:9" ht="18" customHeight="1" hidden="1">
      <c r="A80" s="204"/>
      <c r="B80" s="204"/>
      <c r="C80" s="204" t="s">
        <v>44</v>
      </c>
      <c r="D80" s="190" t="s">
        <v>10</v>
      </c>
      <c r="E80" s="205"/>
      <c r="F80" s="205"/>
      <c r="G80" s="207">
        <v>0</v>
      </c>
      <c r="H80" s="200">
        <v>0</v>
      </c>
      <c r="I80" s="200">
        <v>0</v>
      </c>
    </row>
    <row r="81" spans="1:9" ht="30.75" customHeight="1" hidden="1">
      <c r="A81" s="204"/>
      <c r="B81" s="204">
        <v>75621</v>
      </c>
      <c r="C81" s="204"/>
      <c r="D81" s="190" t="s">
        <v>24</v>
      </c>
      <c r="E81" s="205">
        <f>E82+E83</f>
        <v>0</v>
      </c>
      <c r="F81" s="205">
        <f>F82+F83</f>
        <v>0</v>
      </c>
      <c r="G81" s="206">
        <f>SUM(G82:G83)</f>
        <v>3327152</v>
      </c>
      <c r="H81" s="205">
        <f>SUM(H82:H83)</f>
        <v>3327152</v>
      </c>
      <c r="I81" s="205">
        <f>SUM(I82:I83)</f>
        <v>0</v>
      </c>
    </row>
    <row r="82" spans="1:9" ht="21" customHeight="1" hidden="1">
      <c r="A82" s="204"/>
      <c r="B82" s="204"/>
      <c r="C82" s="204" t="s">
        <v>60</v>
      </c>
      <c r="D82" s="190" t="s">
        <v>25</v>
      </c>
      <c r="E82" s="205"/>
      <c r="F82" s="205"/>
      <c r="G82" s="207">
        <v>3327152</v>
      </c>
      <c r="H82" s="200">
        <v>3327152</v>
      </c>
      <c r="I82" s="200">
        <v>0</v>
      </c>
    </row>
    <row r="83" spans="1:9" ht="21" customHeight="1" hidden="1">
      <c r="A83" s="204"/>
      <c r="B83" s="204"/>
      <c r="C83" s="204" t="s">
        <v>61</v>
      </c>
      <c r="D83" s="190" t="s">
        <v>26</v>
      </c>
      <c r="E83" s="205"/>
      <c r="F83" s="205"/>
      <c r="G83" s="207">
        <v>0</v>
      </c>
      <c r="H83" s="200">
        <v>0</v>
      </c>
      <c r="I83" s="200">
        <v>0</v>
      </c>
    </row>
    <row r="84" spans="1:9" ht="12" customHeight="1" hidden="1">
      <c r="A84" s="228"/>
      <c r="B84" s="228"/>
      <c r="C84" s="228"/>
      <c r="D84" s="229"/>
      <c r="E84" s="191"/>
      <c r="F84" s="191"/>
      <c r="G84" s="230"/>
      <c r="H84" s="201"/>
      <c r="I84" s="201"/>
    </row>
    <row r="85" spans="1:9" ht="25.5" customHeight="1" hidden="1">
      <c r="A85" s="202">
        <v>758</v>
      </c>
      <c r="B85" s="202"/>
      <c r="C85" s="202"/>
      <c r="D85" s="194" t="s">
        <v>27</v>
      </c>
      <c r="E85" s="195">
        <f>E86+E88+E90+E92+E94</f>
        <v>0</v>
      </c>
      <c r="F85" s="195">
        <f>F86+F88+F90+F92+F94</f>
        <v>0</v>
      </c>
      <c r="G85" s="231">
        <f>SUM(G86,G92,G94,G90)</f>
        <v>3996049</v>
      </c>
      <c r="H85" s="232">
        <f>SUM(H86,H92,H94,H90)</f>
        <v>3996049</v>
      </c>
      <c r="I85" s="232">
        <f>SUM(I86,I92,I94,I90)</f>
        <v>0</v>
      </c>
    </row>
    <row r="86" spans="1:9" ht="24" customHeight="1" hidden="1">
      <c r="A86" s="204"/>
      <c r="B86" s="204">
        <v>75801</v>
      </c>
      <c r="C86" s="204"/>
      <c r="D86" s="190" t="s">
        <v>89</v>
      </c>
      <c r="E86" s="205">
        <f>E87</f>
        <v>0</v>
      </c>
      <c r="F86" s="205">
        <f>F87</f>
        <v>0</v>
      </c>
      <c r="G86" s="207">
        <f>SUM(G87)</f>
        <v>3802604</v>
      </c>
      <c r="H86" s="233">
        <f>SUM(H87)</f>
        <v>3802604</v>
      </c>
      <c r="I86" s="233">
        <f>SUM(I87)</f>
        <v>0</v>
      </c>
    </row>
    <row r="87" spans="1:9" ht="24" customHeight="1" hidden="1">
      <c r="A87" s="204"/>
      <c r="B87" s="204"/>
      <c r="C87" s="204" t="s">
        <v>62</v>
      </c>
      <c r="D87" s="190" t="s">
        <v>28</v>
      </c>
      <c r="E87" s="205"/>
      <c r="F87" s="205">
        <v>0</v>
      </c>
      <c r="G87" s="207">
        <v>3802604</v>
      </c>
      <c r="H87" s="200">
        <v>3802604</v>
      </c>
      <c r="I87" s="200">
        <v>0</v>
      </c>
    </row>
    <row r="88" spans="1:9" ht="21" customHeight="1" hidden="1">
      <c r="A88" s="204"/>
      <c r="B88" s="204" t="s">
        <v>289</v>
      </c>
      <c r="C88" s="204"/>
      <c r="D88" s="220" t="s">
        <v>290</v>
      </c>
      <c r="E88" s="209">
        <f>E89</f>
        <v>0</v>
      </c>
      <c r="F88" s="209">
        <f>F89</f>
        <v>0</v>
      </c>
      <c r="G88" s="207">
        <v>0</v>
      </c>
      <c r="H88" s="200">
        <v>0</v>
      </c>
      <c r="I88" s="200">
        <v>0</v>
      </c>
    </row>
    <row r="89" spans="1:9" ht="21" customHeight="1" hidden="1">
      <c r="A89" s="204"/>
      <c r="B89" s="204"/>
      <c r="C89" s="204" t="s">
        <v>62</v>
      </c>
      <c r="D89" s="190" t="s">
        <v>28</v>
      </c>
      <c r="E89" s="205"/>
      <c r="F89" s="205"/>
      <c r="G89" s="207">
        <v>0</v>
      </c>
      <c r="H89" s="200">
        <v>0</v>
      </c>
      <c r="I89" s="200">
        <v>0</v>
      </c>
    </row>
    <row r="90" spans="1:9" ht="21" customHeight="1" hidden="1">
      <c r="A90" s="204"/>
      <c r="B90" s="204" t="s">
        <v>318</v>
      </c>
      <c r="C90" s="204"/>
      <c r="D90" s="190" t="s">
        <v>319</v>
      </c>
      <c r="E90" s="205">
        <f>E91</f>
        <v>0</v>
      </c>
      <c r="F90" s="205">
        <f>F91</f>
        <v>0</v>
      </c>
      <c r="G90" s="207">
        <f>G91</f>
        <v>31645</v>
      </c>
      <c r="H90" s="233">
        <f>H91</f>
        <v>31645</v>
      </c>
      <c r="I90" s="233">
        <f>I91</f>
        <v>0</v>
      </c>
    </row>
    <row r="91" spans="1:9" ht="21" customHeight="1" hidden="1">
      <c r="A91" s="204"/>
      <c r="B91" s="204"/>
      <c r="C91" s="204" t="s">
        <v>62</v>
      </c>
      <c r="D91" s="190" t="s">
        <v>28</v>
      </c>
      <c r="E91" s="205"/>
      <c r="F91" s="205"/>
      <c r="G91" s="207">
        <v>31645</v>
      </c>
      <c r="H91" s="200">
        <v>31645</v>
      </c>
      <c r="I91" s="200">
        <v>0</v>
      </c>
    </row>
    <row r="92" spans="1:9" ht="24" customHeight="1" hidden="1">
      <c r="A92" s="204"/>
      <c r="B92" s="204" t="s">
        <v>100</v>
      </c>
      <c r="C92" s="204"/>
      <c r="D92" s="190" t="s">
        <v>99</v>
      </c>
      <c r="E92" s="205">
        <f>E93</f>
        <v>0</v>
      </c>
      <c r="F92" s="205">
        <f>F93</f>
        <v>0</v>
      </c>
      <c r="G92" s="206">
        <f>G93</f>
        <v>40400</v>
      </c>
      <c r="H92" s="205">
        <f>H93</f>
        <v>40400</v>
      </c>
      <c r="I92" s="205">
        <f>I93</f>
        <v>0</v>
      </c>
    </row>
    <row r="93" spans="1:9" ht="21" customHeight="1" hidden="1">
      <c r="A93" s="204"/>
      <c r="B93" s="204"/>
      <c r="C93" s="204" t="s">
        <v>44</v>
      </c>
      <c r="D93" s="190" t="s">
        <v>10</v>
      </c>
      <c r="E93" s="205"/>
      <c r="F93" s="205"/>
      <c r="G93" s="207">
        <v>40400</v>
      </c>
      <c r="H93" s="200">
        <v>40400</v>
      </c>
      <c r="I93" s="200">
        <v>0</v>
      </c>
    </row>
    <row r="94" spans="1:9" ht="21" customHeight="1" hidden="1">
      <c r="A94" s="204"/>
      <c r="B94" s="204" t="s">
        <v>71</v>
      </c>
      <c r="C94" s="204"/>
      <c r="D94" s="190" t="s">
        <v>70</v>
      </c>
      <c r="E94" s="205">
        <f>E95</f>
        <v>0</v>
      </c>
      <c r="F94" s="205">
        <f>F95</f>
        <v>0</v>
      </c>
      <c r="G94" s="206">
        <f>G95</f>
        <v>121400</v>
      </c>
      <c r="H94" s="205">
        <f>H95</f>
        <v>121400</v>
      </c>
      <c r="I94" s="205">
        <f>I95</f>
        <v>0</v>
      </c>
    </row>
    <row r="95" spans="1:9" ht="21" customHeight="1" hidden="1">
      <c r="A95" s="204"/>
      <c r="B95" s="204"/>
      <c r="C95" s="204" t="s">
        <v>62</v>
      </c>
      <c r="D95" s="190" t="s">
        <v>28</v>
      </c>
      <c r="E95" s="205"/>
      <c r="F95" s="205"/>
      <c r="G95" s="207">
        <v>121400</v>
      </c>
      <c r="H95" s="200">
        <v>121400</v>
      </c>
      <c r="I95" s="200">
        <v>0</v>
      </c>
    </row>
    <row r="96" spans="1:9" ht="12.75" customHeight="1" hidden="1">
      <c r="A96" s="204"/>
      <c r="B96" s="204"/>
      <c r="C96" s="204"/>
      <c r="D96" s="190"/>
      <c r="E96" s="205"/>
      <c r="F96" s="205"/>
      <c r="G96" s="207"/>
      <c r="H96" s="200"/>
      <c r="I96" s="200"/>
    </row>
    <row r="97" spans="1:9" ht="24" customHeight="1" hidden="1">
      <c r="A97" s="224">
        <v>801</v>
      </c>
      <c r="B97" s="224"/>
      <c r="C97" s="224"/>
      <c r="D97" s="225" t="s">
        <v>29</v>
      </c>
      <c r="E97" s="226">
        <f>E98+E107+E109+E116+E122+E125+E128</f>
        <v>0</v>
      </c>
      <c r="F97" s="226">
        <f>F98+F107+F109+F116+F122+F125+F128</f>
        <v>0</v>
      </c>
      <c r="G97" s="226">
        <f>G98+G107+G109+G116+G122+G125+G128</f>
        <v>735800</v>
      </c>
      <c r="H97" s="226">
        <f>H98+H107+H109+H116+H122+H125+H128</f>
        <v>735800</v>
      </c>
      <c r="I97" s="226">
        <f>I98+I107+I109+I116+I122+I125+I128</f>
        <v>0</v>
      </c>
    </row>
    <row r="98" spans="1:9" ht="24" customHeight="1" hidden="1">
      <c r="A98" s="204"/>
      <c r="B98" s="204">
        <v>80101</v>
      </c>
      <c r="C98" s="204"/>
      <c r="D98" s="190" t="s">
        <v>30</v>
      </c>
      <c r="E98" s="205">
        <f>SUM(E99:E106)</f>
        <v>0</v>
      </c>
      <c r="F98" s="205">
        <f>SUM(F99:F106)</f>
        <v>0</v>
      </c>
      <c r="G98" s="205">
        <f>SUM(G99:G106)</f>
        <v>69458</v>
      </c>
      <c r="H98" s="205">
        <f>SUM(H99:H106)</f>
        <v>69458</v>
      </c>
      <c r="I98" s="205">
        <f>SUM(I99:I106)</f>
        <v>0</v>
      </c>
    </row>
    <row r="99" spans="1:9" ht="21" customHeight="1" hidden="1">
      <c r="A99" s="204"/>
      <c r="B99" s="204"/>
      <c r="C99" s="204" t="s">
        <v>69</v>
      </c>
      <c r="D99" s="190" t="s">
        <v>68</v>
      </c>
      <c r="E99" s="205"/>
      <c r="F99" s="205"/>
      <c r="G99" s="206">
        <v>97</v>
      </c>
      <c r="H99" s="205">
        <v>97</v>
      </c>
      <c r="I99" s="205">
        <v>0</v>
      </c>
    </row>
    <row r="100" spans="1:9" ht="49.5" customHeight="1" hidden="1">
      <c r="A100" s="204"/>
      <c r="B100" s="204"/>
      <c r="C100" s="204" t="s">
        <v>46</v>
      </c>
      <c r="D100" s="190" t="s">
        <v>350</v>
      </c>
      <c r="E100" s="205"/>
      <c r="F100" s="205"/>
      <c r="G100" s="218">
        <v>12510</v>
      </c>
      <c r="H100" s="200">
        <v>12510</v>
      </c>
      <c r="I100" s="200">
        <v>0</v>
      </c>
    </row>
    <row r="101" spans="1:9" ht="21" customHeight="1" hidden="1">
      <c r="A101" s="204"/>
      <c r="B101" s="204"/>
      <c r="C101" s="204" t="s">
        <v>63</v>
      </c>
      <c r="D101" s="190" t="s">
        <v>34</v>
      </c>
      <c r="E101" s="205"/>
      <c r="F101" s="205"/>
      <c r="G101" s="207">
        <v>2504</v>
      </c>
      <c r="H101" s="200">
        <v>2504</v>
      </c>
      <c r="I101" s="200">
        <v>0</v>
      </c>
    </row>
    <row r="102" spans="1:9" ht="21" customHeight="1" hidden="1">
      <c r="A102" s="204"/>
      <c r="B102" s="204"/>
      <c r="C102" s="204" t="s">
        <v>44</v>
      </c>
      <c r="D102" s="190" t="s">
        <v>10</v>
      </c>
      <c r="E102" s="205"/>
      <c r="F102" s="205"/>
      <c r="G102" s="207">
        <v>19</v>
      </c>
      <c r="H102" s="200">
        <v>19</v>
      </c>
      <c r="I102" s="200">
        <v>0</v>
      </c>
    </row>
    <row r="103" spans="1:9" ht="21" customHeight="1" hidden="1">
      <c r="A103" s="204"/>
      <c r="B103" s="204"/>
      <c r="C103" s="204" t="s">
        <v>310</v>
      </c>
      <c r="D103" s="190" t="s">
        <v>10</v>
      </c>
      <c r="E103" s="205"/>
      <c r="F103" s="205"/>
      <c r="G103" s="207">
        <v>120</v>
      </c>
      <c r="H103" s="200">
        <v>120</v>
      </c>
      <c r="I103" s="200">
        <v>0</v>
      </c>
    </row>
    <row r="104" spans="1:9" ht="21" customHeight="1" hidden="1">
      <c r="A104" s="204"/>
      <c r="B104" s="204"/>
      <c r="C104" s="204" t="s">
        <v>262</v>
      </c>
      <c r="D104" s="190" t="s">
        <v>320</v>
      </c>
      <c r="E104" s="205"/>
      <c r="F104" s="205"/>
      <c r="G104" s="207">
        <v>6154</v>
      </c>
      <c r="H104" s="200">
        <v>6154</v>
      </c>
      <c r="I104" s="200">
        <v>0</v>
      </c>
    </row>
    <row r="105" spans="1:9" ht="21" customHeight="1" hidden="1">
      <c r="A105" s="204"/>
      <c r="B105" s="204"/>
      <c r="C105" s="204" t="s">
        <v>227</v>
      </c>
      <c r="D105" s="190" t="s">
        <v>228</v>
      </c>
      <c r="E105" s="205"/>
      <c r="F105" s="205"/>
      <c r="G105" s="207">
        <v>54</v>
      </c>
      <c r="H105" s="200">
        <v>54</v>
      </c>
      <c r="I105" s="200">
        <v>0</v>
      </c>
    </row>
    <row r="106" spans="1:9" ht="32.25" customHeight="1" hidden="1">
      <c r="A106" s="204"/>
      <c r="B106" s="204"/>
      <c r="C106" s="204" t="s">
        <v>323</v>
      </c>
      <c r="D106" s="190" t="s">
        <v>359</v>
      </c>
      <c r="E106" s="205"/>
      <c r="F106" s="205"/>
      <c r="G106" s="207">
        <v>48000</v>
      </c>
      <c r="H106" s="200">
        <v>48000</v>
      </c>
      <c r="I106" s="200">
        <v>0</v>
      </c>
    </row>
    <row r="107" spans="1:9" ht="26.25" customHeight="1" hidden="1">
      <c r="A107" s="204"/>
      <c r="B107" s="204" t="s">
        <v>182</v>
      </c>
      <c r="C107" s="204"/>
      <c r="D107" s="234" t="s">
        <v>358</v>
      </c>
      <c r="E107" s="235"/>
      <c r="F107" s="235"/>
      <c r="G107" s="206">
        <f>G108</f>
        <v>112612</v>
      </c>
      <c r="H107" s="205">
        <f>H108</f>
        <v>112612</v>
      </c>
      <c r="I107" s="205">
        <f>I108</f>
        <v>0</v>
      </c>
    </row>
    <row r="108" spans="1:9" ht="34.5" customHeight="1" hidden="1">
      <c r="A108" s="204"/>
      <c r="B108" s="204"/>
      <c r="C108" s="204" t="s">
        <v>203</v>
      </c>
      <c r="D108" s="190" t="s">
        <v>245</v>
      </c>
      <c r="E108" s="205"/>
      <c r="F108" s="205"/>
      <c r="G108" s="207">
        <v>112612</v>
      </c>
      <c r="H108" s="200">
        <v>112612</v>
      </c>
      <c r="I108" s="200">
        <v>0</v>
      </c>
    </row>
    <row r="109" spans="1:9" ht="21" customHeight="1" hidden="1">
      <c r="A109" s="204"/>
      <c r="B109" s="204" t="s">
        <v>73</v>
      </c>
      <c r="C109" s="204"/>
      <c r="D109" s="190" t="s">
        <v>72</v>
      </c>
      <c r="E109" s="205">
        <f>SUM(E110:E115)</f>
        <v>0</v>
      </c>
      <c r="F109" s="205">
        <f>SUM(F110:F115)</f>
        <v>0</v>
      </c>
      <c r="G109" s="207">
        <f>SUM(G110:G115)</f>
        <v>356928</v>
      </c>
      <c r="H109" s="233">
        <f>SUM(H110:H115)</f>
        <v>356928</v>
      </c>
      <c r="I109" s="233">
        <f>SUM(I110:I115)</f>
        <v>0</v>
      </c>
    </row>
    <row r="110" spans="1:9" ht="21" customHeight="1" hidden="1">
      <c r="A110" s="204"/>
      <c r="B110" s="204"/>
      <c r="C110" s="204" t="s">
        <v>63</v>
      </c>
      <c r="D110" s="190" t="s">
        <v>34</v>
      </c>
      <c r="E110" s="205"/>
      <c r="F110" s="205"/>
      <c r="G110" s="207">
        <v>225600</v>
      </c>
      <c r="H110" s="200">
        <v>225600</v>
      </c>
      <c r="I110" s="200">
        <v>0</v>
      </c>
    </row>
    <row r="111" spans="1:9" ht="21" customHeight="1" hidden="1">
      <c r="A111" s="204"/>
      <c r="B111" s="204"/>
      <c r="C111" s="204" t="s">
        <v>44</v>
      </c>
      <c r="D111" s="190" t="s">
        <v>10</v>
      </c>
      <c r="E111" s="205"/>
      <c r="F111" s="205"/>
      <c r="G111" s="207">
        <v>300</v>
      </c>
      <c r="H111" s="200">
        <v>300</v>
      </c>
      <c r="I111" s="200">
        <v>0</v>
      </c>
    </row>
    <row r="112" spans="1:9" ht="21" customHeight="1" hidden="1">
      <c r="A112" s="204"/>
      <c r="B112" s="204"/>
      <c r="C112" s="204" t="s">
        <v>262</v>
      </c>
      <c r="D112" s="190" t="s">
        <v>263</v>
      </c>
      <c r="E112" s="205"/>
      <c r="F112" s="205"/>
      <c r="G112" s="207">
        <v>480</v>
      </c>
      <c r="H112" s="200">
        <v>480</v>
      </c>
      <c r="I112" s="200">
        <v>0</v>
      </c>
    </row>
    <row r="113" spans="1:9" ht="18" customHeight="1" hidden="1">
      <c r="A113" s="204"/>
      <c r="B113" s="204"/>
      <c r="C113" s="204" t="s">
        <v>227</v>
      </c>
      <c r="D113" s="190" t="s">
        <v>228</v>
      </c>
      <c r="E113" s="205"/>
      <c r="F113" s="205"/>
      <c r="G113" s="207">
        <v>0</v>
      </c>
      <c r="H113" s="200">
        <v>0</v>
      </c>
      <c r="I113" s="200">
        <v>0</v>
      </c>
    </row>
    <row r="114" spans="1:9" ht="34.5" customHeight="1" hidden="1">
      <c r="A114" s="204"/>
      <c r="B114" s="204"/>
      <c r="C114" s="204" t="s">
        <v>203</v>
      </c>
      <c r="D114" s="190" t="s">
        <v>245</v>
      </c>
      <c r="E114" s="205"/>
      <c r="F114" s="205"/>
      <c r="G114" s="207">
        <v>130548</v>
      </c>
      <c r="H114" s="200">
        <v>130548</v>
      </c>
      <c r="I114" s="200">
        <v>0</v>
      </c>
    </row>
    <row r="115" spans="1:9" ht="64.5" customHeight="1" hidden="1">
      <c r="A115" s="204"/>
      <c r="B115" s="204"/>
      <c r="C115" s="197" t="s">
        <v>305</v>
      </c>
      <c r="D115" s="198" t="s">
        <v>306</v>
      </c>
      <c r="E115" s="199"/>
      <c r="F115" s="199"/>
      <c r="G115" s="207">
        <v>0</v>
      </c>
      <c r="H115" s="200">
        <v>0</v>
      </c>
      <c r="I115" s="200">
        <v>0</v>
      </c>
    </row>
    <row r="116" spans="1:9" ht="21" customHeight="1" hidden="1">
      <c r="A116" s="204"/>
      <c r="B116" s="204" t="s">
        <v>183</v>
      </c>
      <c r="C116" s="204"/>
      <c r="D116" s="190" t="s">
        <v>31</v>
      </c>
      <c r="E116" s="205">
        <f>SUM(E117:E121)</f>
        <v>0</v>
      </c>
      <c r="F116" s="205">
        <f>SUM(F117:F121)</f>
        <v>0</v>
      </c>
      <c r="G116" s="205">
        <f>SUM(G117:G121)</f>
        <v>84658</v>
      </c>
      <c r="H116" s="205">
        <f>SUM(H117:H121)</f>
        <v>84658</v>
      </c>
      <c r="I116" s="205">
        <f>SUM(I117:I121)</f>
        <v>0</v>
      </c>
    </row>
    <row r="117" spans="1:9" ht="45.75" customHeight="1" hidden="1">
      <c r="A117" s="204"/>
      <c r="B117" s="204"/>
      <c r="C117" s="204" t="s">
        <v>46</v>
      </c>
      <c r="D117" s="236" t="s">
        <v>350</v>
      </c>
      <c r="E117" s="205"/>
      <c r="F117" s="237"/>
      <c r="G117" s="207">
        <v>715</v>
      </c>
      <c r="H117" s="200">
        <v>715</v>
      </c>
      <c r="I117" s="200">
        <v>0</v>
      </c>
    </row>
    <row r="118" spans="1:9" ht="21" customHeight="1" hidden="1">
      <c r="A118" s="204"/>
      <c r="B118" s="204"/>
      <c r="C118" s="204" t="s">
        <v>63</v>
      </c>
      <c r="D118" s="190" t="s">
        <v>34</v>
      </c>
      <c r="E118" s="205"/>
      <c r="F118" s="205"/>
      <c r="G118" s="207">
        <v>0</v>
      </c>
      <c r="H118" s="200">
        <v>0</v>
      </c>
      <c r="I118" s="200">
        <v>0</v>
      </c>
    </row>
    <row r="119" spans="1:9" ht="21" customHeight="1" hidden="1">
      <c r="A119" s="204"/>
      <c r="B119" s="204"/>
      <c r="C119" s="204" t="s">
        <v>310</v>
      </c>
      <c r="D119" s="190" t="s">
        <v>10</v>
      </c>
      <c r="E119" s="205"/>
      <c r="F119" s="205"/>
      <c r="G119" s="207">
        <v>286</v>
      </c>
      <c r="H119" s="200">
        <v>286</v>
      </c>
      <c r="I119" s="200">
        <v>0</v>
      </c>
    </row>
    <row r="120" spans="1:9" ht="18" customHeight="1" hidden="1">
      <c r="A120" s="204"/>
      <c r="B120" s="204"/>
      <c r="C120" s="204" t="s">
        <v>227</v>
      </c>
      <c r="D120" s="190" t="s">
        <v>228</v>
      </c>
      <c r="E120" s="205"/>
      <c r="F120" s="205"/>
      <c r="G120" s="207">
        <v>0</v>
      </c>
      <c r="H120" s="200">
        <v>0</v>
      </c>
      <c r="I120" s="200">
        <v>0</v>
      </c>
    </row>
    <row r="121" spans="1:9" ht="29.25" customHeight="1" hidden="1">
      <c r="A121" s="204"/>
      <c r="B121" s="204"/>
      <c r="C121" s="204" t="s">
        <v>323</v>
      </c>
      <c r="D121" s="190" t="s">
        <v>359</v>
      </c>
      <c r="E121" s="205"/>
      <c r="F121" s="205"/>
      <c r="G121" s="207">
        <f>19657+64000</f>
        <v>83657</v>
      </c>
      <c r="H121" s="200">
        <v>83657</v>
      </c>
      <c r="I121" s="200">
        <v>0</v>
      </c>
    </row>
    <row r="122" spans="1:9" ht="31.5" customHeight="1" hidden="1">
      <c r="A122" s="204"/>
      <c r="B122" s="204" t="s">
        <v>85</v>
      </c>
      <c r="C122" s="204"/>
      <c r="D122" s="238" t="s">
        <v>103</v>
      </c>
      <c r="E122" s="205"/>
      <c r="F122" s="205"/>
      <c r="G122" s="207">
        <f>SUM(G123)</f>
        <v>0</v>
      </c>
      <c r="H122" s="200"/>
      <c r="I122" s="200"/>
    </row>
    <row r="123" spans="1:9" ht="18" customHeight="1" hidden="1">
      <c r="A123" s="204"/>
      <c r="B123" s="204"/>
      <c r="C123" s="204" t="s">
        <v>44</v>
      </c>
      <c r="D123" s="190" t="s">
        <v>10</v>
      </c>
      <c r="E123" s="205"/>
      <c r="F123" s="205"/>
      <c r="G123" s="207">
        <v>0</v>
      </c>
      <c r="H123" s="200"/>
      <c r="I123" s="200"/>
    </row>
    <row r="124" spans="1:9" ht="18" customHeight="1" hidden="1">
      <c r="A124" s="204"/>
      <c r="B124" s="204"/>
      <c r="C124" s="204" t="s">
        <v>227</v>
      </c>
      <c r="D124" s="190" t="s">
        <v>228</v>
      </c>
      <c r="E124" s="205"/>
      <c r="F124" s="205"/>
      <c r="G124" s="207">
        <v>0</v>
      </c>
      <c r="H124" s="200"/>
      <c r="I124" s="200"/>
    </row>
    <row r="125" spans="1:9" ht="24" customHeight="1" hidden="1">
      <c r="A125" s="204"/>
      <c r="B125" s="204" t="s">
        <v>321</v>
      </c>
      <c r="C125" s="204"/>
      <c r="D125" s="190" t="s">
        <v>322</v>
      </c>
      <c r="E125" s="205">
        <f>E126+E127</f>
        <v>0</v>
      </c>
      <c r="F125" s="205">
        <f>F126+F127</f>
        <v>0</v>
      </c>
      <c r="G125" s="205">
        <f>G126+G127</f>
        <v>112012</v>
      </c>
      <c r="H125" s="205">
        <f>H126+H127</f>
        <v>112012</v>
      </c>
      <c r="I125" s="205">
        <f>I126+I127</f>
        <v>0</v>
      </c>
    </row>
    <row r="126" spans="1:9" ht="21" customHeight="1" hidden="1">
      <c r="A126" s="204"/>
      <c r="B126" s="204"/>
      <c r="C126" s="204" t="s">
        <v>63</v>
      </c>
      <c r="D126" s="190" t="s">
        <v>34</v>
      </c>
      <c r="E126" s="205"/>
      <c r="F126" s="205"/>
      <c r="G126" s="207">
        <v>112000</v>
      </c>
      <c r="H126" s="200">
        <v>112000</v>
      </c>
      <c r="I126" s="200">
        <v>0</v>
      </c>
    </row>
    <row r="127" spans="1:9" ht="21" customHeight="1" hidden="1">
      <c r="A127" s="204"/>
      <c r="B127" s="204"/>
      <c r="C127" s="204" t="s">
        <v>44</v>
      </c>
      <c r="D127" s="190" t="s">
        <v>10</v>
      </c>
      <c r="E127" s="205"/>
      <c r="F127" s="205"/>
      <c r="G127" s="207">
        <v>12</v>
      </c>
      <c r="H127" s="200">
        <v>12</v>
      </c>
      <c r="I127" s="200"/>
    </row>
    <row r="128" spans="1:9" ht="23.25" customHeight="1" hidden="1">
      <c r="A128" s="204"/>
      <c r="B128" s="204" t="s">
        <v>231</v>
      </c>
      <c r="C128" s="204"/>
      <c r="D128" s="190" t="s">
        <v>9</v>
      </c>
      <c r="E128" s="205">
        <f>E129</f>
        <v>0</v>
      </c>
      <c r="F128" s="205">
        <f>F129</f>
        <v>0</v>
      </c>
      <c r="G128" s="205">
        <f>G129</f>
        <v>132</v>
      </c>
      <c r="H128" s="205">
        <f>H129</f>
        <v>132</v>
      </c>
      <c r="I128" s="205">
        <f>I129</f>
        <v>0</v>
      </c>
    </row>
    <row r="129" spans="1:9" ht="31.5" customHeight="1" hidden="1">
      <c r="A129" s="204"/>
      <c r="B129" s="204"/>
      <c r="C129" s="204" t="s">
        <v>64</v>
      </c>
      <c r="D129" s="239" t="s">
        <v>91</v>
      </c>
      <c r="E129" s="240"/>
      <c r="F129" s="240"/>
      <c r="G129" s="207">
        <v>132</v>
      </c>
      <c r="H129" s="200">
        <v>132</v>
      </c>
      <c r="I129" s="200">
        <v>0</v>
      </c>
    </row>
    <row r="130" spans="1:9" ht="21.75" customHeight="1" hidden="1">
      <c r="A130" s="210" t="s">
        <v>311</v>
      </c>
      <c r="B130" s="210"/>
      <c r="C130" s="210"/>
      <c r="D130" s="211" t="s">
        <v>205</v>
      </c>
      <c r="E130" s="212">
        <f>E131</f>
        <v>0</v>
      </c>
      <c r="F130" s="212">
        <f>F131</f>
        <v>0</v>
      </c>
      <c r="G130" s="212">
        <f>G131</f>
        <v>2850</v>
      </c>
      <c r="H130" s="212">
        <f>H131</f>
        <v>2850</v>
      </c>
      <c r="I130" s="212">
        <f>I131</f>
        <v>0</v>
      </c>
    </row>
    <row r="131" spans="1:9" ht="21" customHeight="1" hidden="1">
      <c r="A131" s="204"/>
      <c r="B131" s="204" t="s">
        <v>312</v>
      </c>
      <c r="C131" s="204"/>
      <c r="D131" s="190" t="s">
        <v>207</v>
      </c>
      <c r="E131" s="205">
        <f>E132+E134+E133</f>
        <v>0</v>
      </c>
      <c r="F131" s="205">
        <f>F132+F134+F133</f>
        <v>0</v>
      </c>
      <c r="G131" s="205">
        <f>G132+G134+G133</f>
        <v>2850</v>
      </c>
      <c r="H131" s="205">
        <f>H132+H134+H133</f>
        <v>2850</v>
      </c>
      <c r="I131" s="205">
        <f>I132+I134+I133</f>
        <v>0</v>
      </c>
    </row>
    <row r="132" spans="1:9" ht="21" customHeight="1" hidden="1">
      <c r="A132" s="204"/>
      <c r="B132" s="204"/>
      <c r="C132" s="204" t="s">
        <v>69</v>
      </c>
      <c r="D132" s="190" t="s">
        <v>68</v>
      </c>
      <c r="E132" s="205"/>
      <c r="F132" s="205"/>
      <c r="G132" s="207">
        <v>0</v>
      </c>
      <c r="H132" s="200">
        <v>0</v>
      </c>
      <c r="I132" s="200">
        <v>0</v>
      </c>
    </row>
    <row r="133" spans="1:9" ht="21" customHeight="1" hidden="1">
      <c r="A133" s="204"/>
      <c r="B133" s="204"/>
      <c r="C133" s="204" t="s">
        <v>262</v>
      </c>
      <c r="D133" s="190" t="s">
        <v>263</v>
      </c>
      <c r="E133" s="205"/>
      <c r="F133" s="205"/>
      <c r="G133" s="207">
        <v>300</v>
      </c>
      <c r="H133" s="200">
        <v>300</v>
      </c>
      <c r="I133" s="200">
        <v>0</v>
      </c>
    </row>
    <row r="134" spans="1:9" ht="21" customHeight="1" hidden="1">
      <c r="A134" s="204"/>
      <c r="B134" s="204"/>
      <c r="C134" s="204" t="s">
        <v>227</v>
      </c>
      <c r="D134" s="190" t="s">
        <v>228</v>
      </c>
      <c r="E134" s="205"/>
      <c r="F134" s="205"/>
      <c r="G134" s="207">
        <v>2550</v>
      </c>
      <c r="H134" s="200">
        <v>2550</v>
      </c>
      <c r="I134" s="200">
        <v>0</v>
      </c>
    </row>
    <row r="135" spans="1:9" ht="12" customHeight="1" hidden="1">
      <c r="A135" s="204"/>
      <c r="B135" s="204"/>
      <c r="C135" s="204"/>
      <c r="D135" s="190"/>
      <c r="E135" s="205"/>
      <c r="F135" s="205"/>
      <c r="G135" s="207"/>
      <c r="H135" s="200"/>
      <c r="I135" s="200"/>
    </row>
    <row r="136" spans="1:9" ht="25.5" customHeight="1">
      <c r="A136" s="224" t="s">
        <v>75</v>
      </c>
      <c r="B136" s="224"/>
      <c r="C136" s="224"/>
      <c r="D136" s="225" t="s">
        <v>76</v>
      </c>
      <c r="E136" s="226">
        <f>E137+E142+E145+E149+E152+E156+E158+E161+E163</f>
        <v>52904</v>
      </c>
      <c r="F136" s="226">
        <f>F137+F142+F145+F149+F152+F156+F158+F161+F163</f>
        <v>0</v>
      </c>
      <c r="G136" s="227">
        <f>G137+G142+G152+G156+G158+G161+G163+G149+G145</f>
        <v>3533337</v>
      </c>
      <c r="H136" s="227">
        <f>H137+H142+H152+H156+H158+H161+H163+H149+H145</f>
        <v>3533337</v>
      </c>
      <c r="I136" s="227">
        <f>I137+I142+I152+I156+I158+I161+I163+I149+I145</f>
        <v>0</v>
      </c>
    </row>
    <row r="137" spans="1:9" ht="75" customHeight="1">
      <c r="A137" s="224"/>
      <c r="B137" s="204" t="s">
        <v>74</v>
      </c>
      <c r="C137" s="224"/>
      <c r="D137" s="190" t="s">
        <v>360</v>
      </c>
      <c r="E137" s="205">
        <f>E138+E139+E140+E141</f>
        <v>52904</v>
      </c>
      <c r="F137" s="205">
        <f>F138+F139+F140+F141</f>
        <v>0</v>
      </c>
      <c r="G137" s="207">
        <f>SUM(G138:G141)</f>
        <v>3006530</v>
      </c>
      <c r="H137" s="233">
        <f>SUM(H138:H141)</f>
        <v>3006530</v>
      </c>
      <c r="I137" s="233">
        <f>SUM(I138:I141)</f>
        <v>0</v>
      </c>
    </row>
    <row r="138" spans="1:9" ht="21" customHeight="1" hidden="1">
      <c r="A138" s="224"/>
      <c r="B138" s="224"/>
      <c r="C138" s="204" t="s">
        <v>44</v>
      </c>
      <c r="D138" s="190" t="s">
        <v>10</v>
      </c>
      <c r="E138" s="205"/>
      <c r="F138" s="205"/>
      <c r="G138" s="207">
        <v>573</v>
      </c>
      <c r="H138" s="200">
        <v>573</v>
      </c>
      <c r="I138" s="200">
        <v>0</v>
      </c>
    </row>
    <row r="139" spans="1:9" ht="21" customHeight="1" hidden="1">
      <c r="A139" s="224"/>
      <c r="B139" s="224"/>
      <c r="C139" s="204" t="s">
        <v>293</v>
      </c>
      <c r="D139" s="190" t="s">
        <v>294</v>
      </c>
      <c r="E139" s="205"/>
      <c r="F139" s="205"/>
      <c r="G139" s="207">
        <v>3457</v>
      </c>
      <c r="H139" s="200">
        <v>3457</v>
      </c>
      <c r="I139" s="200">
        <v>0</v>
      </c>
    </row>
    <row r="140" spans="1:9" ht="75.75" customHeight="1">
      <c r="A140" s="224"/>
      <c r="B140" s="224"/>
      <c r="C140" s="204" t="s">
        <v>45</v>
      </c>
      <c r="D140" s="190" t="s">
        <v>92</v>
      </c>
      <c r="E140" s="205">
        <v>52904</v>
      </c>
      <c r="F140" s="205">
        <v>0</v>
      </c>
      <c r="G140" s="207">
        <v>2990500</v>
      </c>
      <c r="H140" s="200">
        <v>2990500</v>
      </c>
      <c r="I140" s="200">
        <v>0</v>
      </c>
    </row>
    <row r="141" spans="1:9" ht="48" customHeight="1" hidden="1">
      <c r="A141" s="224"/>
      <c r="B141" s="204"/>
      <c r="C141" s="204" t="s">
        <v>66</v>
      </c>
      <c r="D141" s="190" t="s">
        <v>65</v>
      </c>
      <c r="E141" s="205"/>
      <c r="F141" s="205"/>
      <c r="G141" s="207">
        <v>12000</v>
      </c>
      <c r="H141" s="200">
        <v>12000</v>
      </c>
      <c r="I141" s="200">
        <v>0</v>
      </c>
    </row>
    <row r="142" spans="1:9" ht="93" customHeight="1" hidden="1">
      <c r="A142" s="204"/>
      <c r="B142" s="204" t="s">
        <v>77</v>
      </c>
      <c r="C142" s="204"/>
      <c r="D142" s="190" t="s">
        <v>336</v>
      </c>
      <c r="E142" s="205">
        <f>E143+E144</f>
        <v>0</v>
      </c>
      <c r="F142" s="205">
        <f>F143+F144</f>
        <v>0</v>
      </c>
      <c r="G142" s="206">
        <f>SUM(G143:G144)</f>
        <v>32495</v>
      </c>
      <c r="H142" s="205">
        <f>SUM(H143:H144)</f>
        <v>32495</v>
      </c>
      <c r="I142" s="205">
        <f>SUM(I143:I144)</f>
        <v>0</v>
      </c>
    </row>
    <row r="143" spans="1:9" ht="75" customHeight="1" hidden="1">
      <c r="A143" s="204"/>
      <c r="B143" s="204"/>
      <c r="C143" s="204" t="s">
        <v>45</v>
      </c>
      <c r="D143" s="190" t="s">
        <v>93</v>
      </c>
      <c r="E143" s="205"/>
      <c r="F143" s="205"/>
      <c r="G143" s="207">
        <v>22325</v>
      </c>
      <c r="H143" s="200">
        <v>22325</v>
      </c>
      <c r="I143" s="200">
        <v>0</v>
      </c>
    </row>
    <row r="144" spans="1:9" ht="57.75" customHeight="1" hidden="1">
      <c r="A144" s="204"/>
      <c r="B144" s="204"/>
      <c r="C144" s="204" t="s">
        <v>64</v>
      </c>
      <c r="D144" s="190" t="s">
        <v>91</v>
      </c>
      <c r="E144" s="205"/>
      <c r="F144" s="205"/>
      <c r="G144" s="207">
        <v>10170</v>
      </c>
      <c r="H144" s="200">
        <v>10170</v>
      </c>
      <c r="I144" s="200">
        <v>0</v>
      </c>
    </row>
    <row r="145" spans="1:9" ht="30.75" customHeight="1" hidden="1">
      <c r="A145" s="204"/>
      <c r="B145" s="204" t="s">
        <v>78</v>
      </c>
      <c r="C145" s="204"/>
      <c r="D145" s="190" t="s">
        <v>337</v>
      </c>
      <c r="E145" s="205">
        <f>E146+E147+E148</f>
        <v>0</v>
      </c>
      <c r="F145" s="205">
        <f>F146+F147+F148</f>
        <v>0</v>
      </c>
      <c r="G145" s="206">
        <f>SUM(G148)</f>
        <v>119980</v>
      </c>
      <c r="H145" s="206">
        <f>SUM(H148)</f>
        <v>119980</v>
      </c>
      <c r="I145" s="206">
        <f>SUM(I148)</f>
        <v>0</v>
      </c>
    </row>
    <row r="146" spans="1:9" ht="18" customHeight="1" hidden="1">
      <c r="A146" s="204"/>
      <c r="B146" s="204"/>
      <c r="C146" s="204" t="s">
        <v>227</v>
      </c>
      <c r="D146" s="190" t="s">
        <v>228</v>
      </c>
      <c r="E146" s="205"/>
      <c r="F146" s="205"/>
      <c r="G146" s="207">
        <v>0</v>
      </c>
      <c r="H146" s="200">
        <v>0</v>
      </c>
      <c r="I146" s="200">
        <v>0</v>
      </c>
    </row>
    <row r="147" spans="1:9" ht="39" customHeight="1" hidden="1">
      <c r="A147" s="204"/>
      <c r="B147" s="204"/>
      <c r="C147" s="204" t="s">
        <v>45</v>
      </c>
      <c r="D147" s="190" t="s">
        <v>93</v>
      </c>
      <c r="E147" s="205"/>
      <c r="F147" s="205"/>
      <c r="G147" s="207">
        <v>0</v>
      </c>
      <c r="H147" s="200">
        <v>0</v>
      </c>
      <c r="I147" s="200">
        <v>0</v>
      </c>
    </row>
    <row r="148" spans="1:9" ht="57" customHeight="1" hidden="1">
      <c r="A148" s="204"/>
      <c r="B148" s="204"/>
      <c r="C148" s="204" t="s">
        <v>64</v>
      </c>
      <c r="D148" s="190" t="s">
        <v>91</v>
      </c>
      <c r="E148" s="205"/>
      <c r="F148" s="205">
        <v>0</v>
      </c>
      <c r="G148" s="207">
        <v>119980</v>
      </c>
      <c r="H148" s="200">
        <v>119980</v>
      </c>
      <c r="I148" s="200">
        <v>0</v>
      </c>
    </row>
    <row r="149" spans="1:9" ht="24" customHeight="1" hidden="1">
      <c r="A149" s="204"/>
      <c r="B149" s="204" t="s">
        <v>295</v>
      </c>
      <c r="C149" s="204"/>
      <c r="D149" s="190" t="s">
        <v>296</v>
      </c>
      <c r="E149" s="205">
        <f>E151+E150</f>
        <v>0</v>
      </c>
      <c r="F149" s="205">
        <f>F151+F150</f>
        <v>0</v>
      </c>
      <c r="G149" s="205">
        <f>G151+G150</f>
        <v>131942</v>
      </c>
      <c r="H149" s="205">
        <f>H151+H150</f>
        <v>131942</v>
      </c>
      <c r="I149" s="205">
        <f>I151+I150</f>
        <v>0</v>
      </c>
    </row>
    <row r="150" spans="1:9" ht="24" customHeight="1" hidden="1">
      <c r="A150" s="204"/>
      <c r="B150" s="204"/>
      <c r="C150" s="204" t="s">
        <v>227</v>
      </c>
      <c r="D150" s="190" t="s">
        <v>228</v>
      </c>
      <c r="E150" s="205"/>
      <c r="F150" s="205"/>
      <c r="G150" s="206">
        <v>344</v>
      </c>
      <c r="H150" s="205">
        <v>344</v>
      </c>
      <c r="I150" s="205">
        <v>0</v>
      </c>
    </row>
    <row r="151" spans="1:9" ht="59.25" customHeight="1" hidden="1">
      <c r="A151" s="204"/>
      <c r="B151" s="204"/>
      <c r="C151" s="204" t="s">
        <v>64</v>
      </c>
      <c r="D151" s="190" t="s">
        <v>91</v>
      </c>
      <c r="E151" s="205"/>
      <c r="F151" s="205"/>
      <c r="G151" s="207">
        <v>131598</v>
      </c>
      <c r="H151" s="200">
        <v>131598</v>
      </c>
      <c r="I151" s="200">
        <v>0</v>
      </c>
    </row>
    <row r="152" spans="1:9" ht="21" customHeight="1" hidden="1">
      <c r="A152" s="204"/>
      <c r="B152" s="204" t="s">
        <v>79</v>
      </c>
      <c r="C152" s="204"/>
      <c r="D152" s="190" t="s">
        <v>32</v>
      </c>
      <c r="E152" s="205"/>
      <c r="F152" s="205"/>
      <c r="G152" s="207">
        <f>SUM(G153:G155)</f>
        <v>114583</v>
      </c>
      <c r="H152" s="207">
        <f>SUM(H153:H155)</f>
        <v>114583</v>
      </c>
      <c r="I152" s="207">
        <f>SUM(I153:I155)</f>
        <v>0</v>
      </c>
    </row>
    <row r="153" spans="1:9" ht="18" customHeight="1" hidden="1">
      <c r="A153" s="204"/>
      <c r="B153" s="204"/>
      <c r="C153" s="204" t="s">
        <v>44</v>
      </c>
      <c r="D153" s="190" t="s">
        <v>10</v>
      </c>
      <c r="E153" s="205"/>
      <c r="F153" s="205"/>
      <c r="G153" s="207">
        <v>0</v>
      </c>
      <c r="H153" s="200">
        <v>0</v>
      </c>
      <c r="I153" s="200">
        <v>0</v>
      </c>
    </row>
    <row r="154" spans="1:9" ht="18" customHeight="1" hidden="1">
      <c r="A154" s="204"/>
      <c r="B154" s="204"/>
      <c r="C154" s="204" t="s">
        <v>227</v>
      </c>
      <c r="D154" s="190" t="s">
        <v>228</v>
      </c>
      <c r="E154" s="205"/>
      <c r="F154" s="205"/>
      <c r="G154" s="207">
        <v>0</v>
      </c>
      <c r="H154" s="200">
        <v>0</v>
      </c>
      <c r="I154" s="200">
        <v>0</v>
      </c>
    </row>
    <row r="155" spans="1:9" ht="32.25" customHeight="1" hidden="1">
      <c r="A155" s="204"/>
      <c r="B155" s="204"/>
      <c r="C155" s="204" t="s">
        <v>64</v>
      </c>
      <c r="D155" s="190" t="s">
        <v>91</v>
      </c>
      <c r="E155" s="205"/>
      <c r="F155" s="205"/>
      <c r="G155" s="207">
        <v>114583</v>
      </c>
      <c r="H155" s="200">
        <v>114583</v>
      </c>
      <c r="I155" s="200">
        <v>0</v>
      </c>
    </row>
    <row r="156" spans="1:9" ht="43.5" customHeight="1" hidden="1">
      <c r="A156" s="204"/>
      <c r="B156" s="204" t="s">
        <v>102</v>
      </c>
      <c r="C156" s="204"/>
      <c r="D156" s="190" t="s">
        <v>101</v>
      </c>
      <c r="E156" s="205"/>
      <c r="F156" s="205"/>
      <c r="G156" s="206">
        <f>G157</f>
        <v>1040</v>
      </c>
      <c r="H156" s="205">
        <f>H157</f>
        <v>1040</v>
      </c>
      <c r="I156" s="205">
        <f>I157</f>
        <v>0</v>
      </c>
    </row>
    <row r="157" spans="1:9" ht="21" customHeight="1" hidden="1">
      <c r="A157" s="204"/>
      <c r="B157" s="204"/>
      <c r="C157" s="204" t="s">
        <v>63</v>
      </c>
      <c r="D157" s="190" t="s">
        <v>34</v>
      </c>
      <c r="E157" s="205"/>
      <c r="F157" s="205"/>
      <c r="G157" s="207">
        <v>1040</v>
      </c>
      <c r="H157" s="200">
        <v>1040</v>
      </c>
      <c r="I157" s="200">
        <v>0</v>
      </c>
    </row>
    <row r="158" spans="1:9" ht="36.75" customHeight="1" hidden="1">
      <c r="A158" s="204"/>
      <c r="B158" s="204" t="s">
        <v>83</v>
      </c>
      <c r="C158" s="204"/>
      <c r="D158" s="190" t="s">
        <v>84</v>
      </c>
      <c r="E158" s="205"/>
      <c r="F158" s="205"/>
      <c r="G158" s="207">
        <f>G159+G160</f>
        <v>34157</v>
      </c>
      <c r="H158" s="233">
        <f>H159+H160</f>
        <v>34157</v>
      </c>
      <c r="I158" s="233">
        <f>I159+I160</f>
        <v>0</v>
      </c>
    </row>
    <row r="159" spans="1:9" ht="45.75" customHeight="1" hidden="1">
      <c r="A159" s="204"/>
      <c r="B159" s="204"/>
      <c r="C159" s="204" t="s">
        <v>63</v>
      </c>
      <c r="D159" s="190" t="s">
        <v>34</v>
      </c>
      <c r="E159" s="205"/>
      <c r="F159" s="205"/>
      <c r="G159" s="207">
        <v>13500</v>
      </c>
      <c r="H159" s="200">
        <v>13500</v>
      </c>
      <c r="I159" s="200">
        <v>0</v>
      </c>
    </row>
    <row r="160" spans="1:9" ht="74.25" customHeight="1" hidden="1">
      <c r="A160" s="204"/>
      <c r="B160" s="204"/>
      <c r="C160" s="204" t="s">
        <v>45</v>
      </c>
      <c r="D160" s="190" t="s">
        <v>93</v>
      </c>
      <c r="E160" s="205"/>
      <c r="F160" s="205"/>
      <c r="G160" s="207">
        <v>20657</v>
      </c>
      <c r="H160" s="200">
        <v>20657</v>
      </c>
      <c r="I160" s="200">
        <v>0</v>
      </c>
    </row>
    <row r="161" spans="1:9" ht="45.75" customHeight="1" hidden="1">
      <c r="A161" s="204"/>
      <c r="B161" s="204" t="s">
        <v>232</v>
      </c>
      <c r="C161" s="204"/>
      <c r="D161" s="220" t="s">
        <v>233</v>
      </c>
      <c r="E161" s="209"/>
      <c r="F161" s="209"/>
      <c r="G161" s="207">
        <v>0</v>
      </c>
      <c r="H161" s="200">
        <v>0</v>
      </c>
      <c r="I161" s="200">
        <v>0</v>
      </c>
    </row>
    <row r="162" spans="1:9" ht="45.75" customHeight="1" hidden="1">
      <c r="A162" s="204"/>
      <c r="B162" s="204"/>
      <c r="C162" s="204" t="s">
        <v>45</v>
      </c>
      <c r="D162" s="190" t="s">
        <v>93</v>
      </c>
      <c r="E162" s="205"/>
      <c r="F162" s="205"/>
      <c r="G162" s="207">
        <v>0</v>
      </c>
      <c r="H162" s="200">
        <v>0</v>
      </c>
      <c r="I162" s="200">
        <v>0</v>
      </c>
    </row>
    <row r="163" spans="1:9" ht="24.75" customHeight="1" hidden="1">
      <c r="A163" s="204"/>
      <c r="B163" s="204" t="s">
        <v>80</v>
      </c>
      <c r="C163" s="204"/>
      <c r="D163" s="190" t="s">
        <v>9</v>
      </c>
      <c r="E163" s="205"/>
      <c r="F163" s="205"/>
      <c r="G163" s="207">
        <f>SUM(G165:G166)</f>
        <v>92610</v>
      </c>
      <c r="H163" s="207">
        <f>SUM(H165:H166)</f>
        <v>92610</v>
      </c>
      <c r="I163" s="207">
        <f>SUM(I165:I166)</f>
        <v>0</v>
      </c>
    </row>
    <row r="164" spans="1:9" ht="45.75" customHeight="1" hidden="1">
      <c r="A164" s="204"/>
      <c r="B164" s="204"/>
      <c r="C164" s="204" t="s">
        <v>227</v>
      </c>
      <c r="D164" s="190" t="s">
        <v>228</v>
      </c>
      <c r="E164" s="205"/>
      <c r="F164" s="205"/>
      <c r="G164" s="207">
        <v>0</v>
      </c>
      <c r="H164" s="200">
        <v>0</v>
      </c>
      <c r="I164" s="200">
        <v>0</v>
      </c>
    </row>
    <row r="165" spans="1:9" ht="74.25" customHeight="1" hidden="1">
      <c r="A165" s="204"/>
      <c r="B165" s="204"/>
      <c r="C165" s="204" t="s">
        <v>45</v>
      </c>
      <c r="D165" s="190" t="s">
        <v>93</v>
      </c>
      <c r="E165" s="205"/>
      <c r="F165" s="205"/>
      <c r="G165" s="207">
        <v>16800</v>
      </c>
      <c r="H165" s="200">
        <v>16800</v>
      </c>
      <c r="I165" s="200">
        <v>0</v>
      </c>
    </row>
    <row r="166" spans="1:9" ht="58.5" customHeight="1" hidden="1">
      <c r="A166" s="204"/>
      <c r="B166" s="204"/>
      <c r="C166" s="204" t="s">
        <v>64</v>
      </c>
      <c r="D166" s="190" t="s">
        <v>91</v>
      </c>
      <c r="E166" s="205"/>
      <c r="F166" s="205"/>
      <c r="G166" s="207">
        <v>75810</v>
      </c>
      <c r="H166" s="200">
        <v>75810</v>
      </c>
      <c r="I166" s="200">
        <v>0</v>
      </c>
    </row>
    <row r="167" spans="1:9" ht="57" customHeight="1" hidden="1">
      <c r="A167" s="204"/>
      <c r="B167" s="204"/>
      <c r="C167" s="204" t="s">
        <v>234</v>
      </c>
      <c r="D167" s="190" t="s">
        <v>235</v>
      </c>
      <c r="E167" s="205"/>
      <c r="F167" s="205"/>
      <c r="G167" s="207">
        <v>0</v>
      </c>
      <c r="H167" s="200"/>
      <c r="I167" s="200"/>
    </row>
    <row r="168" spans="1:9" ht="45.75" customHeight="1" hidden="1">
      <c r="A168" s="204"/>
      <c r="B168" s="204"/>
      <c r="C168" s="204"/>
      <c r="D168" s="190"/>
      <c r="E168" s="205"/>
      <c r="F168" s="205"/>
      <c r="G168" s="207"/>
      <c r="H168" s="200"/>
      <c r="I168" s="200"/>
    </row>
    <row r="169" spans="1:9" ht="28.5" customHeight="1" hidden="1">
      <c r="A169" s="210" t="s">
        <v>269</v>
      </c>
      <c r="B169" s="204"/>
      <c r="C169" s="204"/>
      <c r="D169" s="241" t="s">
        <v>270</v>
      </c>
      <c r="E169" s="242">
        <f>E170</f>
        <v>0</v>
      </c>
      <c r="F169" s="242">
        <f>F170</f>
        <v>0</v>
      </c>
      <c r="G169" s="242">
        <f>G170</f>
        <v>198839</v>
      </c>
      <c r="H169" s="242">
        <f>H170</f>
        <v>198839</v>
      </c>
      <c r="I169" s="242">
        <f>I170</f>
        <v>0</v>
      </c>
    </row>
    <row r="170" spans="1:9" ht="24" customHeight="1" hidden="1">
      <c r="A170" s="204"/>
      <c r="B170" s="204" t="s">
        <v>271</v>
      </c>
      <c r="C170" s="204"/>
      <c r="D170" s="243" t="s">
        <v>9</v>
      </c>
      <c r="E170" s="244">
        <f>E172+E173</f>
        <v>0</v>
      </c>
      <c r="F170" s="244"/>
      <c r="G170" s="245">
        <f>SUM(G171:G173)</f>
        <v>198839</v>
      </c>
      <c r="H170" s="245">
        <f>SUM(H171:H173)</f>
        <v>198839</v>
      </c>
      <c r="I170" s="245">
        <f>SUM(I171:I173)</f>
        <v>0</v>
      </c>
    </row>
    <row r="171" spans="1:9" ht="24" customHeight="1" hidden="1">
      <c r="A171" s="204"/>
      <c r="B171" s="204"/>
      <c r="C171" s="204" t="s">
        <v>44</v>
      </c>
      <c r="D171" s="243" t="s">
        <v>10</v>
      </c>
      <c r="E171" s="244"/>
      <c r="F171" s="244"/>
      <c r="G171" s="207"/>
      <c r="H171" s="207"/>
      <c r="I171" s="207">
        <v>0</v>
      </c>
    </row>
    <row r="172" spans="1:9" ht="60" customHeight="1" hidden="1">
      <c r="A172" s="204"/>
      <c r="B172" s="204"/>
      <c r="C172" s="204" t="s">
        <v>313</v>
      </c>
      <c r="D172" s="246" t="s">
        <v>306</v>
      </c>
      <c r="E172" s="247"/>
      <c r="F172" s="247"/>
      <c r="G172" s="207">
        <v>182086</v>
      </c>
      <c r="H172" s="207">
        <v>182086</v>
      </c>
      <c r="I172" s="207">
        <v>0</v>
      </c>
    </row>
    <row r="173" spans="1:9" ht="60" customHeight="1" hidden="1">
      <c r="A173" s="204"/>
      <c r="B173" s="204"/>
      <c r="C173" s="204" t="s">
        <v>272</v>
      </c>
      <c r="D173" s="246" t="s">
        <v>306</v>
      </c>
      <c r="E173" s="247"/>
      <c r="F173" s="247"/>
      <c r="G173" s="207">
        <v>16753</v>
      </c>
      <c r="H173" s="200">
        <v>16753</v>
      </c>
      <c r="I173" s="200">
        <v>0</v>
      </c>
    </row>
    <row r="174" spans="1:9" ht="12" customHeight="1" hidden="1">
      <c r="A174" s="204"/>
      <c r="B174" s="204"/>
      <c r="C174" s="204"/>
      <c r="D174" s="239"/>
      <c r="E174" s="240"/>
      <c r="F174" s="240"/>
      <c r="G174" s="207"/>
      <c r="H174" s="200"/>
      <c r="I174" s="200">
        <v>0</v>
      </c>
    </row>
    <row r="175" spans="1:9" s="127" customFormat="1" ht="25.5" customHeight="1" hidden="1">
      <c r="A175" s="210" t="s">
        <v>223</v>
      </c>
      <c r="B175" s="210"/>
      <c r="C175" s="210"/>
      <c r="D175" s="241" t="s">
        <v>33</v>
      </c>
      <c r="E175" s="242">
        <f>E176+E178</f>
        <v>0</v>
      </c>
      <c r="F175" s="242">
        <f>F176+F178</f>
        <v>0</v>
      </c>
      <c r="G175" s="242">
        <f>G176+G178</f>
        <v>88675</v>
      </c>
      <c r="H175" s="242">
        <f>H176+H178</f>
        <v>88675</v>
      </c>
      <c r="I175" s="242">
        <f>I176+I178</f>
        <v>0</v>
      </c>
    </row>
    <row r="176" spans="1:9" s="127" customFormat="1" ht="21" customHeight="1" hidden="1">
      <c r="A176" s="210"/>
      <c r="B176" s="248" t="s">
        <v>243</v>
      </c>
      <c r="C176" s="248"/>
      <c r="D176" s="243" t="s">
        <v>244</v>
      </c>
      <c r="E176" s="244"/>
      <c r="F176" s="244"/>
      <c r="G176" s="193">
        <f>G177</f>
        <v>1921</v>
      </c>
      <c r="H176" s="193">
        <f>H177</f>
        <v>1921</v>
      </c>
      <c r="I176" s="193">
        <f>I177</f>
        <v>0</v>
      </c>
    </row>
    <row r="177" spans="1:9" s="127" customFormat="1" ht="41.25" customHeight="1" hidden="1">
      <c r="A177" s="210"/>
      <c r="B177" s="248"/>
      <c r="C177" s="248" t="s">
        <v>203</v>
      </c>
      <c r="D177" s="243" t="s">
        <v>245</v>
      </c>
      <c r="E177" s="244"/>
      <c r="F177" s="244"/>
      <c r="G177" s="193">
        <v>1921</v>
      </c>
      <c r="H177" s="200">
        <v>1921</v>
      </c>
      <c r="I177" s="249">
        <v>0</v>
      </c>
    </row>
    <row r="178" spans="1:9" ht="24" customHeight="1" hidden="1">
      <c r="A178" s="204"/>
      <c r="B178" s="204" t="s">
        <v>98</v>
      </c>
      <c r="C178" s="204"/>
      <c r="D178" s="239" t="s">
        <v>97</v>
      </c>
      <c r="E178" s="240">
        <f>E179</f>
        <v>0</v>
      </c>
      <c r="F178" s="240">
        <f>F179</f>
        <v>0</v>
      </c>
      <c r="G178" s="240">
        <f>G179</f>
        <v>86754</v>
      </c>
      <c r="H178" s="240">
        <f>H179</f>
        <v>86754</v>
      </c>
      <c r="I178" s="240">
        <f>I179</f>
        <v>0</v>
      </c>
    </row>
    <row r="179" spans="1:9" ht="57.75" customHeight="1" hidden="1">
      <c r="A179" s="204"/>
      <c r="B179" s="204"/>
      <c r="C179" s="204" t="s">
        <v>64</v>
      </c>
      <c r="D179" s="239" t="s">
        <v>91</v>
      </c>
      <c r="E179" s="240"/>
      <c r="F179" s="240"/>
      <c r="G179" s="207">
        <v>86754</v>
      </c>
      <c r="H179" s="200">
        <v>86754</v>
      </c>
      <c r="I179" s="200">
        <v>0</v>
      </c>
    </row>
    <row r="180" spans="1:9" ht="12.75" customHeight="1" hidden="1">
      <c r="A180" s="204"/>
      <c r="B180" s="204"/>
      <c r="C180" s="204"/>
      <c r="D180" s="239"/>
      <c r="E180" s="240"/>
      <c r="F180" s="240"/>
      <c r="G180" s="207"/>
      <c r="H180" s="200"/>
      <c r="I180" s="200"/>
    </row>
    <row r="181" spans="1:9" ht="25.5" customHeight="1" hidden="1">
      <c r="A181" s="224">
        <v>900</v>
      </c>
      <c r="B181" s="224"/>
      <c r="C181" s="224"/>
      <c r="D181" s="225" t="s">
        <v>35</v>
      </c>
      <c r="E181" s="226">
        <f>E182+E185+E188+E190+E192+E194</f>
        <v>0</v>
      </c>
      <c r="F181" s="226">
        <f>F182+F185+F188+F190+F192+F194</f>
        <v>0</v>
      </c>
      <c r="G181" s="226">
        <f>G182+G185+G188+G190+G192+G194</f>
        <v>846098</v>
      </c>
      <c r="H181" s="226">
        <f>H182+H185+H188+H190+H192+H194</f>
        <v>46178</v>
      </c>
      <c r="I181" s="226">
        <f>I182+I185+I188+I190+I192+I194</f>
        <v>799920</v>
      </c>
    </row>
    <row r="182" spans="1:9" ht="24" customHeight="1" hidden="1">
      <c r="A182" s="224"/>
      <c r="B182" s="248" t="s">
        <v>41</v>
      </c>
      <c r="C182" s="248"/>
      <c r="D182" s="250" t="s">
        <v>40</v>
      </c>
      <c r="E182" s="251">
        <f>E183+E184</f>
        <v>0</v>
      </c>
      <c r="F182" s="251">
        <f>F183+F184</f>
        <v>0</v>
      </c>
      <c r="G182" s="251">
        <f>G183+G184</f>
        <v>799380</v>
      </c>
      <c r="H182" s="251">
        <f>H183+H184</f>
        <v>0</v>
      </c>
      <c r="I182" s="251">
        <f>I183+I184</f>
        <v>799380</v>
      </c>
    </row>
    <row r="183" spans="1:9" ht="24.75" customHeight="1" hidden="1">
      <c r="A183" s="224"/>
      <c r="B183" s="248"/>
      <c r="C183" s="248" t="s">
        <v>302</v>
      </c>
      <c r="D183" s="250" t="s">
        <v>314</v>
      </c>
      <c r="E183" s="251"/>
      <c r="F183" s="251"/>
      <c r="G183" s="235">
        <v>0</v>
      </c>
      <c r="H183" s="200">
        <v>0</v>
      </c>
      <c r="I183" s="200">
        <v>0</v>
      </c>
    </row>
    <row r="184" spans="1:9" ht="63" customHeight="1" hidden="1">
      <c r="A184" s="224"/>
      <c r="B184" s="248"/>
      <c r="C184" s="248" t="s">
        <v>305</v>
      </c>
      <c r="D184" s="246" t="s">
        <v>306</v>
      </c>
      <c r="E184" s="247"/>
      <c r="F184" s="247"/>
      <c r="G184" s="235">
        <v>799380</v>
      </c>
      <c r="H184" s="200">
        <v>0</v>
      </c>
      <c r="I184" s="200">
        <v>799380</v>
      </c>
    </row>
    <row r="185" spans="1:9" ht="24" customHeight="1" hidden="1">
      <c r="A185" s="204"/>
      <c r="B185" s="204" t="s">
        <v>236</v>
      </c>
      <c r="C185" s="204"/>
      <c r="D185" s="190" t="s">
        <v>218</v>
      </c>
      <c r="E185" s="205">
        <f>E187+E186</f>
        <v>0</v>
      </c>
      <c r="F185" s="205">
        <f>F187+F186</f>
        <v>0</v>
      </c>
      <c r="G185" s="205">
        <f>G187+G186</f>
        <v>20540</v>
      </c>
      <c r="H185" s="205">
        <f>H187+H186</f>
        <v>20000</v>
      </c>
      <c r="I185" s="205">
        <f>I187+I186</f>
        <v>540</v>
      </c>
    </row>
    <row r="186" spans="1:9" ht="24" customHeight="1" hidden="1">
      <c r="A186" s="204"/>
      <c r="B186" s="204"/>
      <c r="C186" s="204" t="s">
        <v>241</v>
      </c>
      <c r="D186" s="190" t="s">
        <v>388</v>
      </c>
      <c r="E186" s="205"/>
      <c r="F186" s="205"/>
      <c r="G186" s="205">
        <v>540</v>
      </c>
      <c r="H186" s="205"/>
      <c r="I186" s="205">
        <v>540</v>
      </c>
    </row>
    <row r="187" spans="1:9" ht="50.25" customHeight="1" hidden="1">
      <c r="A187" s="204"/>
      <c r="B187" s="204"/>
      <c r="C187" s="204" t="s">
        <v>315</v>
      </c>
      <c r="D187" s="190" t="s">
        <v>316</v>
      </c>
      <c r="E187" s="205"/>
      <c r="F187" s="205"/>
      <c r="G187" s="207">
        <v>20000</v>
      </c>
      <c r="H187" s="200">
        <v>20000</v>
      </c>
      <c r="I187" s="200">
        <v>0</v>
      </c>
    </row>
    <row r="188" spans="1:9" ht="24" customHeight="1" hidden="1">
      <c r="A188" s="204"/>
      <c r="B188" s="204" t="s">
        <v>246</v>
      </c>
      <c r="C188" s="204"/>
      <c r="D188" s="190" t="s">
        <v>247</v>
      </c>
      <c r="E188" s="205">
        <f>E189</f>
        <v>0</v>
      </c>
      <c r="F188" s="205">
        <f>F189</f>
        <v>0</v>
      </c>
      <c r="G188" s="205">
        <f>G189</f>
        <v>78</v>
      </c>
      <c r="H188" s="205">
        <f>H189</f>
        <v>78</v>
      </c>
      <c r="I188" s="205">
        <f>I189</f>
        <v>0</v>
      </c>
    </row>
    <row r="189" spans="1:9" ht="24" customHeight="1" hidden="1">
      <c r="A189" s="204"/>
      <c r="B189" s="204"/>
      <c r="C189" s="204" t="s">
        <v>227</v>
      </c>
      <c r="D189" s="190" t="s">
        <v>228</v>
      </c>
      <c r="E189" s="205"/>
      <c r="F189" s="205"/>
      <c r="G189" s="207">
        <v>78</v>
      </c>
      <c r="H189" s="200">
        <v>78</v>
      </c>
      <c r="I189" s="200">
        <v>0</v>
      </c>
    </row>
    <row r="190" spans="1:9" ht="32.25" customHeight="1" hidden="1">
      <c r="A190" s="204"/>
      <c r="B190" s="204" t="s">
        <v>317</v>
      </c>
      <c r="C190" s="204"/>
      <c r="D190" s="190" t="s">
        <v>338</v>
      </c>
      <c r="E190" s="205"/>
      <c r="F190" s="205"/>
      <c r="G190" s="206">
        <f>G191</f>
        <v>25000</v>
      </c>
      <c r="H190" s="205">
        <f>H191</f>
        <v>25000</v>
      </c>
      <c r="I190" s="205">
        <f>I191</f>
        <v>0</v>
      </c>
    </row>
    <row r="191" spans="1:9" ht="21.75" customHeight="1" hidden="1">
      <c r="A191" s="204"/>
      <c r="B191" s="204"/>
      <c r="C191" s="204" t="s">
        <v>69</v>
      </c>
      <c r="D191" s="190" t="s">
        <v>68</v>
      </c>
      <c r="E191" s="205"/>
      <c r="F191" s="205"/>
      <c r="G191" s="207">
        <v>25000</v>
      </c>
      <c r="H191" s="200">
        <v>25000</v>
      </c>
      <c r="I191" s="200">
        <v>0</v>
      </c>
    </row>
    <row r="192" spans="1:9" ht="33" customHeight="1" hidden="1">
      <c r="A192" s="204"/>
      <c r="B192" s="204" t="s">
        <v>264</v>
      </c>
      <c r="C192" s="204"/>
      <c r="D192" s="190" t="s">
        <v>265</v>
      </c>
      <c r="E192" s="205">
        <v>0</v>
      </c>
      <c r="F192" s="205"/>
      <c r="G192" s="207">
        <v>1100</v>
      </c>
      <c r="H192" s="207">
        <v>1100</v>
      </c>
      <c r="I192" s="207">
        <v>0</v>
      </c>
    </row>
    <row r="193" spans="1:9" ht="21" customHeight="1" hidden="1">
      <c r="A193" s="204"/>
      <c r="B193" s="204"/>
      <c r="C193" s="204" t="s">
        <v>266</v>
      </c>
      <c r="D193" s="190" t="s">
        <v>267</v>
      </c>
      <c r="E193" s="205"/>
      <c r="F193" s="205"/>
      <c r="G193" s="207">
        <v>1100</v>
      </c>
      <c r="H193" s="200">
        <v>1100</v>
      </c>
      <c r="I193" s="200">
        <v>0</v>
      </c>
    </row>
    <row r="194" spans="1:9" ht="21" customHeight="1" hidden="1">
      <c r="A194" s="204"/>
      <c r="B194" s="204" t="s">
        <v>42</v>
      </c>
      <c r="C194" s="204"/>
      <c r="D194" s="190" t="s">
        <v>81</v>
      </c>
      <c r="E194" s="205"/>
      <c r="F194" s="205"/>
      <c r="G194" s="207">
        <f>G195+G196</f>
        <v>0</v>
      </c>
      <c r="H194" s="200">
        <v>0</v>
      </c>
      <c r="I194" s="200">
        <v>0</v>
      </c>
    </row>
    <row r="195" spans="1:9" ht="18" customHeight="1" hidden="1">
      <c r="A195" s="204"/>
      <c r="B195" s="204"/>
      <c r="C195" s="204" t="s">
        <v>44</v>
      </c>
      <c r="D195" s="190" t="s">
        <v>10</v>
      </c>
      <c r="E195" s="205"/>
      <c r="F195" s="205"/>
      <c r="G195" s="207">
        <v>0</v>
      </c>
      <c r="H195" s="200">
        <v>0</v>
      </c>
      <c r="I195" s="200">
        <v>0</v>
      </c>
    </row>
    <row r="196" spans="1:9" ht="18" customHeight="1" hidden="1">
      <c r="A196" s="204"/>
      <c r="B196" s="204"/>
      <c r="C196" s="204" t="s">
        <v>227</v>
      </c>
      <c r="D196" s="190" t="s">
        <v>228</v>
      </c>
      <c r="E196" s="205"/>
      <c r="F196" s="205"/>
      <c r="G196" s="207">
        <v>0</v>
      </c>
      <c r="H196" s="200">
        <v>0</v>
      </c>
      <c r="I196" s="200">
        <v>0</v>
      </c>
    </row>
    <row r="197" spans="1:9" ht="21.75" customHeight="1" hidden="1">
      <c r="A197" s="202">
        <v>921</v>
      </c>
      <c r="B197" s="202"/>
      <c r="C197" s="202"/>
      <c r="D197" s="194" t="s">
        <v>36</v>
      </c>
      <c r="E197" s="195"/>
      <c r="F197" s="195"/>
      <c r="G197" s="252">
        <f>G198</f>
        <v>60000</v>
      </c>
      <c r="H197" s="252">
        <f>H198</f>
        <v>60000</v>
      </c>
      <c r="I197" s="252">
        <f>I198</f>
        <v>0</v>
      </c>
    </row>
    <row r="198" spans="1:9" ht="18" customHeight="1" hidden="1">
      <c r="A198" s="204"/>
      <c r="B198" s="204">
        <v>92116</v>
      </c>
      <c r="C198" s="204"/>
      <c r="D198" s="190" t="s">
        <v>39</v>
      </c>
      <c r="E198" s="205"/>
      <c r="F198" s="205"/>
      <c r="G198" s="207">
        <f>SUM(G200:G200)</f>
        <v>60000</v>
      </c>
      <c r="H198" s="207">
        <f>SUM(H200:H200)</f>
        <v>60000</v>
      </c>
      <c r="I198" s="207">
        <f>SUM(I200:I200)</f>
        <v>0</v>
      </c>
    </row>
    <row r="199" spans="1:9" ht="21" customHeight="1" hidden="1">
      <c r="A199" s="204"/>
      <c r="B199" s="204"/>
      <c r="C199" s="204" t="s">
        <v>227</v>
      </c>
      <c r="D199" s="190" t="s">
        <v>273</v>
      </c>
      <c r="E199" s="205"/>
      <c r="F199" s="205"/>
      <c r="G199" s="207">
        <v>0</v>
      </c>
      <c r="H199" s="200">
        <v>0</v>
      </c>
      <c r="I199" s="200">
        <v>0</v>
      </c>
    </row>
    <row r="200" spans="1:9" ht="49.5" customHeight="1" hidden="1">
      <c r="A200" s="204"/>
      <c r="B200" s="204"/>
      <c r="C200" s="204" t="s">
        <v>82</v>
      </c>
      <c r="D200" s="190" t="s">
        <v>94</v>
      </c>
      <c r="E200" s="205"/>
      <c r="F200" s="205"/>
      <c r="G200" s="207">
        <v>60000</v>
      </c>
      <c r="H200" s="200">
        <v>60000</v>
      </c>
      <c r="I200" s="200">
        <v>0</v>
      </c>
    </row>
    <row r="201" spans="1:9" ht="12" customHeight="1" hidden="1">
      <c r="A201" s="204"/>
      <c r="B201" s="204"/>
      <c r="C201" s="204"/>
      <c r="D201" s="253"/>
      <c r="E201" s="254"/>
      <c r="F201" s="254"/>
      <c r="G201" s="255"/>
      <c r="H201" s="256"/>
      <c r="I201" s="256"/>
    </row>
    <row r="202" spans="1:9" s="127" customFormat="1" ht="24" customHeight="1" hidden="1">
      <c r="A202" s="210" t="s">
        <v>224</v>
      </c>
      <c r="B202" s="210"/>
      <c r="C202" s="210"/>
      <c r="D202" s="257" t="s">
        <v>383</v>
      </c>
      <c r="E202" s="258">
        <f>E203</f>
        <v>0</v>
      </c>
      <c r="F202" s="258">
        <f>F203</f>
        <v>0</v>
      </c>
      <c r="G202" s="258">
        <f>G203</f>
        <v>8237</v>
      </c>
      <c r="H202" s="258">
        <f>H203</f>
        <v>7502</v>
      </c>
      <c r="I202" s="258">
        <f>I203</f>
        <v>735</v>
      </c>
    </row>
    <row r="203" spans="1:9" ht="24" customHeight="1" hidden="1">
      <c r="A203" s="248"/>
      <c r="B203" s="248" t="s">
        <v>274</v>
      </c>
      <c r="C203" s="248"/>
      <c r="D203" s="259" t="s">
        <v>275</v>
      </c>
      <c r="E203" s="260">
        <f>E204+E205+E206+E207</f>
        <v>0</v>
      </c>
      <c r="F203" s="260">
        <f>F204+F205+F206+F207</f>
        <v>0</v>
      </c>
      <c r="G203" s="260">
        <f>G204+G205+G206+G207</f>
        <v>8237</v>
      </c>
      <c r="H203" s="260">
        <f>H204+H205+H206+H207</f>
        <v>7502</v>
      </c>
      <c r="I203" s="260">
        <f>I204+I205+I206+I207</f>
        <v>735</v>
      </c>
    </row>
    <row r="204" spans="1:9" ht="56.25" customHeight="1" hidden="1">
      <c r="A204" s="248"/>
      <c r="B204" s="248"/>
      <c r="C204" s="204" t="s">
        <v>46</v>
      </c>
      <c r="D204" s="190" t="s">
        <v>350</v>
      </c>
      <c r="E204" s="254"/>
      <c r="F204" s="254"/>
      <c r="G204" s="261">
        <v>4490</v>
      </c>
      <c r="H204" s="200">
        <v>4490</v>
      </c>
      <c r="I204" s="200">
        <v>0</v>
      </c>
    </row>
    <row r="205" spans="1:9" ht="21" customHeight="1" hidden="1">
      <c r="A205" s="248"/>
      <c r="B205" s="248"/>
      <c r="C205" s="248" t="s">
        <v>63</v>
      </c>
      <c r="D205" s="259" t="s">
        <v>34</v>
      </c>
      <c r="E205" s="260"/>
      <c r="F205" s="260"/>
      <c r="G205" s="261">
        <v>3000</v>
      </c>
      <c r="H205" s="200">
        <v>3000</v>
      </c>
      <c r="I205" s="200">
        <v>0</v>
      </c>
    </row>
    <row r="206" spans="1:9" ht="21" customHeight="1" hidden="1">
      <c r="A206" s="248"/>
      <c r="B206" s="248"/>
      <c r="C206" s="204" t="s">
        <v>241</v>
      </c>
      <c r="D206" s="190" t="s">
        <v>388</v>
      </c>
      <c r="E206" s="260"/>
      <c r="F206" s="260"/>
      <c r="G206" s="261">
        <v>735</v>
      </c>
      <c r="H206" s="200">
        <v>0</v>
      </c>
      <c r="I206" s="200">
        <v>735</v>
      </c>
    </row>
    <row r="207" spans="1:9" ht="21" customHeight="1" hidden="1">
      <c r="A207" s="248"/>
      <c r="B207" s="248"/>
      <c r="C207" s="204" t="s">
        <v>44</v>
      </c>
      <c r="D207" s="253" t="s">
        <v>10</v>
      </c>
      <c r="E207" s="260"/>
      <c r="F207" s="260"/>
      <c r="G207" s="261">
        <v>12</v>
      </c>
      <c r="H207" s="200">
        <v>12</v>
      </c>
      <c r="I207" s="200">
        <v>0</v>
      </c>
    </row>
    <row r="208" spans="1:9" ht="21" customHeight="1" hidden="1">
      <c r="A208" s="204"/>
      <c r="B208" s="204" t="s">
        <v>268</v>
      </c>
      <c r="C208" s="204"/>
      <c r="D208" s="253" t="s">
        <v>9</v>
      </c>
      <c r="E208" s="254"/>
      <c r="F208" s="254"/>
      <c r="G208" s="262">
        <f>G209+G210</f>
        <v>0</v>
      </c>
      <c r="H208" s="200">
        <v>0</v>
      </c>
      <c r="I208" s="200">
        <v>0</v>
      </c>
    </row>
    <row r="209" spans="1:9" ht="30.75" customHeight="1" hidden="1">
      <c r="A209" s="204"/>
      <c r="B209" s="204"/>
      <c r="C209" s="204" t="s">
        <v>46</v>
      </c>
      <c r="D209" s="253" t="s">
        <v>277</v>
      </c>
      <c r="E209" s="254"/>
      <c r="F209" s="254"/>
      <c r="G209" s="255">
        <v>0</v>
      </c>
      <c r="H209" s="200">
        <v>0</v>
      </c>
      <c r="I209" s="200">
        <v>0</v>
      </c>
    </row>
    <row r="210" spans="1:9" ht="18" customHeight="1" hidden="1">
      <c r="A210" s="204"/>
      <c r="B210" s="204"/>
      <c r="C210" s="204" t="s">
        <v>63</v>
      </c>
      <c r="D210" s="253" t="s">
        <v>34</v>
      </c>
      <c r="E210" s="254"/>
      <c r="F210" s="254"/>
      <c r="G210" s="255">
        <v>0</v>
      </c>
      <c r="H210" s="200">
        <v>0</v>
      </c>
      <c r="I210" s="200">
        <v>0</v>
      </c>
    </row>
    <row r="211" spans="1:9" ht="21" customHeight="1">
      <c r="A211" s="278" t="s">
        <v>3</v>
      </c>
      <c r="B211" s="279"/>
      <c r="C211" s="279"/>
      <c r="D211" s="280"/>
      <c r="E211" s="264">
        <f>E7+E10+E15+E30+E43+E52+E85+E97+E130+E136+E169+E175+E181+E197+E202</f>
        <v>52904</v>
      </c>
      <c r="F211" s="264">
        <f>F7+F10+F15+F30+F43+F52+F85+F97+F130+F136+F169+F175+F181+F197+F202</f>
        <v>0</v>
      </c>
      <c r="G211" s="264">
        <f>G7+G10+G15+G30+G43+G52+G85+G97+G130+G136+G169+G175+G181+G197+G202</f>
        <v>18008142</v>
      </c>
      <c r="H211" s="264">
        <f>H7+H10+H15+H30+H43+H52+H85+H97+H130+H136+H169+H175+H181+H197+H202</f>
        <v>15660236</v>
      </c>
      <c r="I211" s="264">
        <f>I7+I10+I15+I30+I43+I52+I85+I97+I130+I136+I169+I175+I181+I197+I202</f>
        <v>2347906</v>
      </c>
    </row>
    <row r="212" spans="1:9" ht="21" customHeight="1">
      <c r="A212" s="281" t="s">
        <v>339</v>
      </c>
      <c r="B212" s="282"/>
      <c r="C212" s="282"/>
      <c r="D212" s="283"/>
      <c r="E212" s="216">
        <f>E184+E121+E119+E25+E13+E173+E172+E106+E103</f>
        <v>0</v>
      </c>
      <c r="F212" s="216">
        <v>0</v>
      </c>
      <c r="G212" s="216">
        <f>G184+G121+G119+G25+G13+G173+G172+G103+G106</f>
        <v>2349854</v>
      </c>
      <c r="H212" s="216">
        <f>H184+H121+H119+H25+H13+H173+H172+G106+H103</f>
        <v>330902</v>
      </c>
      <c r="I212" s="216">
        <f>I184+I121+I119+I25+I13+I173+I172</f>
        <v>2018952</v>
      </c>
    </row>
    <row r="213" spans="1:9" ht="21" customHeight="1">
      <c r="A213" s="265" t="s">
        <v>107</v>
      </c>
      <c r="B213" s="284" t="s">
        <v>340</v>
      </c>
      <c r="C213" s="284"/>
      <c r="D213" s="285"/>
      <c r="E213" s="266"/>
      <c r="F213" s="266"/>
      <c r="G213" s="266">
        <v>330902</v>
      </c>
      <c r="H213" s="267">
        <f>H212</f>
        <v>330902</v>
      </c>
      <c r="I213" s="267"/>
    </row>
    <row r="214" spans="1:9" ht="21" customHeight="1">
      <c r="A214" s="263"/>
      <c r="B214" s="286" t="s">
        <v>341</v>
      </c>
      <c r="C214" s="286"/>
      <c r="D214" s="287"/>
      <c r="E214" s="268"/>
      <c r="F214" s="268">
        <v>0</v>
      </c>
      <c r="G214" s="267">
        <v>2018952</v>
      </c>
      <c r="H214" s="267"/>
      <c r="I214" s="267">
        <f>I212</f>
        <v>2018952</v>
      </c>
    </row>
  </sheetData>
  <sheetProtection/>
  <autoFilter ref="C1:C216"/>
  <mergeCells count="13">
    <mergeCell ref="B213:D213"/>
    <mergeCell ref="B214:D214"/>
    <mergeCell ref="B1:H1"/>
    <mergeCell ref="H4:I4"/>
    <mergeCell ref="A4:A5"/>
    <mergeCell ref="B4:B5"/>
    <mergeCell ref="C4:C5"/>
    <mergeCell ref="D4:D5"/>
    <mergeCell ref="G4:G5"/>
    <mergeCell ref="E4:E5"/>
    <mergeCell ref="F4:F5"/>
    <mergeCell ref="A211:D211"/>
    <mergeCell ref="A212:D212"/>
  </mergeCells>
  <printOptions/>
  <pageMargins left="0.7874015748031497" right="0.7874015748031497" top="0.984251968503937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&amp;R&amp;"Arial,Pogrubiony"&amp;14Załącznik Nr 1&amp;"Arial,Normalny" do zarządzenia Nr 97/2011   Burmistrza Miasta Radziejów z dnia 20 grudnia 2011 roku  
w sprawie zmian w budżecie Miasta Radziejów  na 2011 rok</oddHead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31"/>
  <sheetViews>
    <sheetView workbookViewId="0" topLeftCell="A1">
      <pane ySplit="6" topLeftCell="A75" activePane="bottomLeft" state="frozen"/>
      <selection pane="topLeft" activeCell="A1" sqref="A1"/>
      <selection pane="bottomLeft" activeCell="F463" sqref="F463"/>
    </sheetView>
  </sheetViews>
  <sheetFormatPr defaultColWidth="9.140625" defaultRowHeight="12.75"/>
  <cols>
    <col min="1" max="1" width="5.421875" style="6" customWidth="1"/>
    <col min="2" max="2" width="6.8515625" style="6" customWidth="1"/>
    <col min="3" max="3" width="6.28125" style="6" customWidth="1"/>
    <col min="4" max="4" width="32.57421875" style="6" customWidth="1"/>
    <col min="5" max="6" width="11.7109375" style="6" customWidth="1"/>
    <col min="7" max="7" width="12.57421875" style="97" customWidth="1"/>
    <col min="8" max="8" width="12.140625" style="6" customWidth="1"/>
    <col min="9" max="9" width="10.57421875" style="6" customWidth="1"/>
    <col min="10" max="10" width="9.8515625" style="6" customWidth="1"/>
    <col min="11" max="11" width="9.7109375" style="6" customWidth="1"/>
    <col min="12" max="13" width="9.140625" style="6" customWidth="1"/>
    <col min="14" max="14" width="10.140625" style="6" customWidth="1"/>
    <col min="15" max="16" width="9.140625" style="6" customWidth="1"/>
    <col min="17" max="17" width="10.00390625" style="13" customWidth="1"/>
    <col min="18" max="18" width="9.8515625" style="8" customWidth="1"/>
    <col min="19" max="19" width="10.28125" style="8" customWidth="1"/>
    <col min="20" max="20" width="10.57421875" style="8" customWidth="1"/>
    <col min="21" max="144" width="9.140625" style="8" customWidth="1"/>
    <col min="145" max="16384" width="9.140625" style="6" customWidth="1"/>
  </cols>
  <sheetData>
    <row r="1" spans="1:17" ht="21.75" customHeight="1">
      <c r="A1" s="310" t="s">
        <v>384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9.75" customHeight="1">
      <c r="A2" s="10"/>
      <c r="B2" s="10"/>
      <c r="C2" s="10"/>
      <c r="D2" s="75"/>
      <c r="E2" s="75"/>
      <c r="F2" s="75"/>
      <c r="G2" s="5"/>
      <c r="H2" s="10"/>
      <c r="I2" s="11"/>
      <c r="J2" s="12"/>
      <c r="K2" s="12"/>
      <c r="L2" s="12"/>
      <c r="M2" s="12"/>
      <c r="N2" s="12"/>
      <c r="O2" s="12"/>
      <c r="P2" s="12"/>
      <c r="Q2" s="67" t="s">
        <v>2</v>
      </c>
    </row>
    <row r="3" spans="1:20" ht="12.75" customHeight="1">
      <c r="A3" s="302" t="s">
        <v>0</v>
      </c>
      <c r="B3" s="302" t="s">
        <v>327</v>
      </c>
      <c r="C3" s="302" t="s">
        <v>105</v>
      </c>
      <c r="D3" s="302" t="s">
        <v>106</v>
      </c>
      <c r="E3" s="299" t="s">
        <v>381</v>
      </c>
      <c r="F3" s="299" t="s">
        <v>380</v>
      </c>
      <c r="G3" s="311" t="s">
        <v>301</v>
      </c>
      <c r="H3" s="297" t="s">
        <v>107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298"/>
    </row>
    <row r="4" spans="1:20" ht="12.75">
      <c r="A4" s="302"/>
      <c r="B4" s="302"/>
      <c r="C4" s="302"/>
      <c r="D4" s="302"/>
      <c r="E4" s="308"/>
      <c r="F4" s="308"/>
      <c r="G4" s="311"/>
      <c r="H4" s="302" t="s">
        <v>108</v>
      </c>
      <c r="I4" s="299" t="s">
        <v>109</v>
      </c>
      <c r="J4" s="299"/>
      <c r="K4" s="299"/>
      <c r="L4" s="299"/>
      <c r="M4" s="309"/>
      <c r="N4" s="309"/>
      <c r="O4" s="309"/>
      <c r="P4" s="309"/>
      <c r="Q4" s="302" t="s">
        <v>347</v>
      </c>
      <c r="R4" s="296" t="s">
        <v>107</v>
      </c>
      <c r="S4" s="296"/>
      <c r="T4" s="296"/>
    </row>
    <row r="5" spans="1:20" ht="12.75" customHeight="1">
      <c r="A5" s="302"/>
      <c r="B5" s="302"/>
      <c r="C5" s="302"/>
      <c r="D5" s="302"/>
      <c r="E5" s="308"/>
      <c r="F5" s="308"/>
      <c r="G5" s="311"/>
      <c r="H5" s="302"/>
      <c r="I5" s="299" t="s">
        <v>343</v>
      </c>
      <c r="J5" s="297" t="s">
        <v>107</v>
      </c>
      <c r="K5" s="298"/>
      <c r="L5" s="299" t="s">
        <v>329</v>
      </c>
      <c r="M5" s="299" t="s">
        <v>345</v>
      </c>
      <c r="N5" s="294" t="s">
        <v>394</v>
      </c>
      <c r="O5" s="299" t="s">
        <v>346</v>
      </c>
      <c r="P5" s="299" t="s">
        <v>328</v>
      </c>
      <c r="Q5" s="302"/>
      <c r="R5" s="294" t="s">
        <v>330</v>
      </c>
      <c r="S5" s="79" t="s">
        <v>109</v>
      </c>
      <c r="T5" s="303" t="s">
        <v>331</v>
      </c>
    </row>
    <row r="6" spans="1:144" s="13" customFormat="1" ht="93" customHeight="1">
      <c r="A6" s="302"/>
      <c r="B6" s="302"/>
      <c r="C6" s="302"/>
      <c r="D6" s="302"/>
      <c r="E6" s="300"/>
      <c r="F6" s="300"/>
      <c r="G6" s="311"/>
      <c r="H6" s="302"/>
      <c r="I6" s="300"/>
      <c r="J6" s="68" t="s">
        <v>344</v>
      </c>
      <c r="K6" s="68" t="s">
        <v>395</v>
      </c>
      <c r="L6" s="300"/>
      <c r="M6" s="300"/>
      <c r="N6" s="295"/>
      <c r="O6" s="300"/>
      <c r="P6" s="300"/>
      <c r="Q6" s="302"/>
      <c r="R6" s="295"/>
      <c r="S6" s="80" t="s">
        <v>348</v>
      </c>
      <c r="T6" s="304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</row>
    <row r="7" spans="1:144" s="13" customFormat="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</row>
    <row r="8" spans="1:144" s="18" customFormat="1" ht="21" customHeight="1" hidden="1">
      <c r="A8" s="305" t="s">
        <v>110</v>
      </c>
      <c r="B8" s="15"/>
      <c r="C8" s="16"/>
      <c r="D8" s="17" t="s">
        <v>112</v>
      </c>
      <c r="E8" s="17">
        <f>E11</f>
        <v>0</v>
      </c>
      <c r="F8" s="17"/>
      <c r="G8" s="17">
        <f>G9+G11</f>
        <v>13072</v>
      </c>
      <c r="H8" s="17">
        <f aca="true" t="shared" si="0" ref="H8:T8">H9+H11</f>
        <v>13072</v>
      </c>
      <c r="I8" s="17">
        <f t="shared" si="0"/>
        <v>13072</v>
      </c>
      <c r="J8" s="17">
        <f t="shared" si="0"/>
        <v>0</v>
      </c>
      <c r="K8" s="17">
        <f t="shared" si="0"/>
        <v>13072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</row>
    <row r="9" spans="1:144" s="18" customFormat="1" ht="18" customHeight="1" hidden="1">
      <c r="A9" s="306"/>
      <c r="B9" s="19" t="s">
        <v>111</v>
      </c>
      <c r="C9" s="20"/>
      <c r="D9" s="21" t="s">
        <v>113</v>
      </c>
      <c r="E9" s="21"/>
      <c r="F9" s="21"/>
      <c r="G9" s="7">
        <v>600</v>
      </c>
      <c r="H9" s="7">
        <v>600</v>
      </c>
      <c r="I9" s="7">
        <v>600</v>
      </c>
      <c r="J9" s="7">
        <v>0</v>
      </c>
      <c r="K9" s="7">
        <v>600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</row>
    <row r="10" spans="1:144" s="18" customFormat="1" ht="42" customHeight="1" hidden="1">
      <c r="A10" s="307"/>
      <c r="B10" s="19"/>
      <c r="C10" s="20">
        <v>2850</v>
      </c>
      <c r="D10" s="21" t="s">
        <v>361</v>
      </c>
      <c r="E10" s="21"/>
      <c r="F10" s="21"/>
      <c r="G10" s="7">
        <v>600</v>
      </c>
      <c r="H10" s="7">
        <v>600</v>
      </c>
      <c r="I10" s="7">
        <v>600</v>
      </c>
      <c r="J10" s="7">
        <v>0</v>
      </c>
      <c r="K10" s="7">
        <v>600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</row>
    <row r="11" spans="1:144" s="18" customFormat="1" ht="18" customHeight="1" hidden="1">
      <c r="A11" s="19"/>
      <c r="B11" s="19" t="s">
        <v>229</v>
      </c>
      <c r="C11" s="20"/>
      <c r="D11" s="21" t="s">
        <v>9</v>
      </c>
      <c r="E11" s="21">
        <f aca="true" t="shared" si="1" ref="E11:T11">SUM(E12:E14)</f>
        <v>0</v>
      </c>
      <c r="F11" s="21">
        <f t="shared" si="1"/>
        <v>0</v>
      </c>
      <c r="G11" s="21">
        <f t="shared" si="1"/>
        <v>12472</v>
      </c>
      <c r="H11" s="21">
        <f t="shared" si="1"/>
        <v>12472</v>
      </c>
      <c r="I11" s="21">
        <f t="shared" si="1"/>
        <v>12472</v>
      </c>
      <c r="J11" s="21">
        <f t="shared" si="1"/>
        <v>0</v>
      </c>
      <c r="K11" s="21">
        <f t="shared" si="1"/>
        <v>12472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</row>
    <row r="12" spans="1:144" s="18" customFormat="1" ht="18" customHeight="1" hidden="1">
      <c r="A12" s="19"/>
      <c r="B12" s="19"/>
      <c r="C12" s="20">
        <v>4210</v>
      </c>
      <c r="D12" s="21" t="s">
        <v>121</v>
      </c>
      <c r="E12" s="21"/>
      <c r="F12" s="21"/>
      <c r="G12" s="7">
        <v>66</v>
      </c>
      <c r="H12" s="7">
        <v>66</v>
      </c>
      <c r="I12" s="7">
        <v>66</v>
      </c>
      <c r="J12" s="7">
        <v>0</v>
      </c>
      <c r="K12" s="7">
        <v>66</v>
      </c>
      <c r="L12" s="7">
        <v>0</v>
      </c>
      <c r="M12" s="61">
        <v>0</v>
      </c>
      <c r="N12" s="61">
        <v>0</v>
      </c>
      <c r="O12" s="61">
        <v>0</v>
      </c>
      <c r="P12" s="61">
        <v>0</v>
      </c>
      <c r="Q12" s="7">
        <v>0</v>
      </c>
      <c r="R12" s="7">
        <v>0</v>
      </c>
      <c r="S12" s="7">
        <v>0</v>
      </c>
      <c r="T12" s="7">
        <v>0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</row>
    <row r="13" spans="1:144" s="18" customFormat="1" ht="18" customHeight="1" hidden="1">
      <c r="A13" s="19"/>
      <c r="B13" s="19"/>
      <c r="C13" s="20">
        <v>4300</v>
      </c>
      <c r="D13" s="21" t="s">
        <v>123</v>
      </c>
      <c r="E13" s="21"/>
      <c r="F13" s="21"/>
      <c r="G13" s="7">
        <v>178</v>
      </c>
      <c r="H13" s="7">
        <v>178</v>
      </c>
      <c r="I13" s="7">
        <v>178</v>
      </c>
      <c r="J13" s="7">
        <v>0</v>
      </c>
      <c r="K13" s="7">
        <v>178</v>
      </c>
      <c r="L13" s="7">
        <v>0</v>
      </c>
      <c r="M13" s="61">
        <v>0</v>
      </c>
      <c r="N13" s="61">
        <v>0</v>
      </c>
      <c r="O13" s="61">
        <v>0</v>
      </c>
      <c r="P13" s="61">
        <v>0</v>
      </c>
      <c r="Q13" s="7">
        <v>0</v>
      </c>
      <c r="R13" s="7">
        <v>0</v>
      </c>
      <c r="S13" s="7">
        <v>0</v>
      </c>
      <c r="T13" s="7">
        <v>0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</row>
    <row r="14" spans="1:144" s="18" customFormat="1" ht="18" customHeight="1" hidden="1">
      <c r="A14" s="19"/>
      <c r="B14" s="19"/>
      <c r="C14" s="20">
        <v>4430</v>
      </c>
      <c r="D14" s="21" t="s">
        <v>124</v>
      </c>
      <c r="E14" s="21"/>
      <c r="F14" s="21"/>
      <c r="G14" s="7">
        <v>12228</v>
      </c>
      <c r="H14" s="7">
        <v>12228</v>
      </c>
      <c r="I14" s="7">
        <v>12228</v>
      </c>
      <c r="J14" s="7">
        <v>0</v>
      </c>
      <c r="K14" s="7">
        <v>12228</v>
      </c>
      <c r="L14" s="7">
        <v>0</v>
      </c>
      <c r="M14" s="61">
        <v>0</v>
      </c>
      <c r="N14" s="61">
        <v>0</v>
      </c>
      <c r="O14" s="61">
        <v>0</v>
      </c>
      <c r="P14" s="61">
        <v>0</v>
      </c>
      <c r="Q14" s="7">
        <v>0</v>
      </c>
      <c r="R14" s="7">
        <v>0</v>
      </c>
      <c r="S14" s="7">
        <v>0</v>
      </c>
      <c r="T14" s="7">
        <v>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</row>
    <row r="15" spans="1:144" s="18" customFormat="1" ht="10.5" customHeight="1" hidden="1">
      <c r="A15" s="19"/>
      <c r="B15" s="19"/>
      <c r="C15" s="20"/>
      <c r="D15" s="21"/>
      <c r="E15" s="21"/>
      <c r="F15" s="21"/>
      <c r="G15" s="7"/>
      <c r="H15" s="4"/>
      <c r="I15" s="4"/>
      <c r="J15" s="4"/>
      <c r="K15" s="4"/>
      <c r="L15" s="4"/>
      <c r="M15" s="22"/>
      <c r="N15" s="22"/>
      <c r="O15" s="22"/>
      <c r="P15" s="22"/>
      <c r="Q15" s="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</row>
    <row r="16" spans="1:144" s="27" customFormat="1" ht="21" customHeight="1" hidden="1">
      <c r="A16" s="23" t="s">
        <v>237</v>
      </c>
      <c r="B16" s="23"/>
      <c r="C16" s="24"/>
      <c r="D16" s="25" t="s">
        <v>238</v>
      </c>
      <c r="E16" s="25"/>
      <c r="F16" s="25"/>
      <c r="G16" s="25">
        <f aca="true" t="shared" si="2" ref="G16:T16">G17</f>
        <v>4300</v>
      </c>
      <c r="H16" s="25">
        <f t="shared" si="2"/>
        <v>4300</v>
      </c>
      <c r="I16" s="25">
        <f t="shared" si="2"/>
        <v>4300</v>
      </c>
      <c r="J16" s="25">
        <f t="shared" si="2"/>
        <v>2000</v>
      </c>
      <c r="K16" s="25">
        <f t="shared" si="2"/>
        <v>2300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0</v>
      </c>
      <c r="Q16" s="25">
        <f t="shared" si="2"/>
        <v>0</v>
      </c>
      <c r="R16" s="25">
        <f t="shared" si="2"/>
        <v>0</v>
      </c>
      <c r="S16" s="25">
        <f t="shared" si="2"/>
        <v>0</v>
      </c>
      <c r="T16" s="25">
        <f t="shared" si="2"/>
        <v>0</v>
      </c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</row>
    <row r="17" spans="1:144" s="18" customFormat="1" ht="18" customHeight="1" hidden="1">
      <c r="A17" s="28"/>
      <c r="B17" s="28" t="s">
        <v>239</v>
      </c>
      <c r="C17" s="29"/>
      <c r="D17" s="30" t="s">
        <v>240</v>
      </c>
      <c r="E17" s="30"/>
      <c r="F17" s="30"/>
      <c r="G17" s="30">
        <f>SUM(G18:G21)</f>
        <v>4300</v>
      </c>
      <c r="H17" s="30">
        <f>SUM(H18:H21)</f>
        <v>4300</v>
      </c>
      <c r="I17" s="30">
        <f aca="true" t="shared" si="3" ref="I17:T17">SUM(I18:I21)</f>
        <v>4300</v>
      </c>
      <c r="J17" s="30">
        <f t="shared" si="3"/>
        <v>2000</v>
      </c>
      <c r="K17" s="30">
        <f t="shared" si="3"/>
        <v>2300</v>
      </c>
      <c r="L17" s="30">
        <f t="shared" si="3"/>
        <v>0</v>
      </c>
      <c r="M17" s="30">
        <f t="shared" si="3"/>
        <v>0</v>
      </c>
      <c r="N17" s="30">
        <f t="shared" si="3"/>
        <v>0</v>
      </c>
      <c r="O17" s="30">
        <f t="shared" si="3"/>
        <v>0</v>
      </c>
      <c r="P17" s="30">
        <f t="shared" si="3"/>
        <v>0</v>
      </c>
      <c r="Q17" s="30">
        <f t="shared" si="3"/>
        <v>0</v>
      </c>
      <c r="R17" s="30">
        <f t="shared" si="3"/>
        <v>0</v>
      </c>
      <c r="S17" s="30">
        <f t="shared" si="3"/>
        <v>0</v>
      </c>
      <c r="T17" s="30">
        <f t="shared" si="3"/>
        <v>0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</row>
    <row r="18" spans="1:144" s="18" customFormat="1" ht="18" customHeight="1" hidden="1">
      <c r="A18" s="28"/>
      <c r="B18" s="28"/>
      <c r="C18" s="29">
        <v>4110</v>
      </c>
      <c r="D18" s="30" t="s">
        <v>170</v>
      </c>
      <c r="E18" s="30"/>
      <c r="F18" s="30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</row>
    <row r="19" spans="1:144" s="18" customFormat="1" ht="18" customHeight="1" hidden="1">
      <c r="A19" s="28"/>
      <c r="B19" s="28"/>
      <c r="C19" s="29">
        <v>4120</v>
      </c>
      <c r="D19" s="30" t="s">
        <v>152</v>
      </c>
      <c r="E19" s="30"/>
      <c r="F19" s="30"/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</row>
    <row r="20" spans="1:144" s="18" customFormat="1" ht="18" customHeight="1" hidden="1">
      <c r="A20" s="28"/>
      <c r="B20" s="28"/>
      <c r="C20" s="29">
        <v>4170</v>
      </c>
      <c r="D20" s="30" t="s">
        <v>120</v>
      </c>
      <c r="E20" s="30"/>
      <c r="F20" s="30"/>
      <c r="G20" s="31">
        <v>2000</v>
      </c>
      <c r="H20" s="31">
        <v>2000</v>
      </c>
      <c r="I20" s="31">
        <v>2000</v>
      </c>
      <c r="J20" s="31">
        <v>2000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</row>
    <row r="21" spans="1:144" s="18" customFormat="1" ht="18" customHeight="1" hidden="1">
      <c r="A21" s="28"/>
      <c r="B21" s="28"/>
      <c r="C21" s="29">
        <v>4300</v>
      </c>
      <c r="D21" s="30" t="s">
        <v>123</v>
      </c>
      <c r="E21" s="30"/>
      <c r="F21" s="30"/>
      <c r="G21" s="31">
        <v>2300</v>
      </c>
      <c r="H21" s="31">
        <v>2300</v>
      </c>
      <c r="I21" s="31">
        <v>2300</v>
      </c>
      <c r="J21" s="31">
        <v>0</v>
      </c>
      <c r="K21" s="31">
        <v>2300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</row>
    <row r="22" spans="1:144" s="18" customFormat="1" ht="6.75" customHeight="1" hidden="1">
      <c r="A22" s="94"/>
      <c r="B22" s="32"/>
      <c r="C22" s="33"/>
      <c r="D22" s="34"/>
      <c r="E22" s="34"/>
      <c r="F22" s="34"/>
      <c r="G22" s="87"/>
      <c r="H22" s="34"/>
      <c r="I22" s="34"/>
      <c r="J22" s="34"/>
      <c r="K22" s="34"/>
      <c r="L22" s="34"/>
      <c r="M22" s="34"/>
      <c r="N22" s="34"/>
      <c r="O22" s="34"/>
      <c r="P22" s="34"/>
      <c r="Q22" s="30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</row>
    <row r="23" spans="1:144" s="18" customFormat="1" ht="21" customHeight="1" hidden="1">
      <c r="A23" s="15">
        <v>600</v>
      </c>
      <c r="B23" s="15"/>
      <c r="C23" s="16"/>
      <c r="D23" s="17" t="s">
        <v>5</v>
      </c>
      <c r="E23" s="17">
        <f>E24+E29+E31</f>
        <v>0</v>
      </c>
      <c r="F23" s="17">
        <f>F24+F29+F31</f>
        <v>0</v>
      </c>
      <c r="G23" s="17">
        <f aca="true" t="shared" si="4" ref="G23:T23">G24+G29+G31</f>
        <v>1234551</v>
      </c>
      <c r="H23" s="82">
        <f t="shared" si="4"/>
        <v>375743</v>
      </c>
      <c r="I23" s="82">
        <f t="shared" si="4"/>
        <v>375743</v>
      </c>
      <c r="J23" s="82">
        <f t="shared" si="4"/>
        <v>14900</v>
      </c>
      <c r="K23" s="82">
        <f t="shared" si="4"/>
        <v>360843</v>
      </c>
      <c r="L23" s="82">
        <f t="shared" si="4"/>
        <v>0</v>
      </c>
      <c r="M23" s="82">
        <f t="shared" si="4"/>
        <v>0</v>
      </c>
      <c r="N23" s="82">
        <f t="shared" si="4"/>
        <v>0</v>
      </c>
      <c r="O23" s="82">
        <f t="shared" si="4"/>
        <v>0</v>
      </c>
      <c r="P23" s="82">
        <f t="shared" si="4"/>
        <v>0</v>
      </c>
      <c r="Q23" s="82">
        <f t="shared" si="4"/>
        <v>858808</v>
      </c>
      <c r="R23" s="82">
        <f t="shared" si="4"/>
        <v>858808</v>
      </c>
      <c r="S23" s="82">
        <f t="shared" si="4"/>
        <v>747172</v>
      </c>
      <c r="T23" s="82">
        <f t="shared" si="4"/>
        <v>0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</row>
    <row r="24" spans="1:144" s="38" customFormat="1" ht="18" customHeight="1" hidden="1">
      <c r="A24" s="35"/>
      <c r="B24" s="36">
        <v>60013</v>
      </c>
      <c r="C24" s="37"/>
      <c r="D24" s="30" t="s">
        <v>250</v>
      </c>
      <c r="E24" s="30"/>
      <c r="F24" s="30"/>
      <c r="G24" s="30">
        <f>SUM(G25:G28)</f>
        <v>21140</v>
      </c>
      <c r="H24" s="81">
        <f aca="true" t="shared" si="5" ref="H24:T24">SUM(H25:H28)</f>
        <v>21140</v>
      </c>
      <c r="I24" s="81">
        <f>SUM(I25:I28)</f>
        <v>21140</v>
      </c>
      <c r="J24" s="81">
        <f t="shared" si="5"/>
        <v>0</v>
      </c>
      <c r="K24" s="81">
        <f t="shared" si="5"/>
        <v>21140</v>
      </c>
      <c r="L24" s="81">
        <f t="shared" si="5"/>
        <v>0</v>
      </c>
      <c r="M24" s="81">
        <f t="shared" si="5"/>
        <v>0</v>
      </c>
      <c r="N24" s="81">
        <f t="shared" si="5"/>
        <v>0</v>
      </c>
      <c r="O24" s="81">
        <f t="shared" si="5"/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</row>
    <row r="25" spans="1:144" s="38" customFormat="1" ht="18" customHeight="1" hidden="1">
      <c r="A25" s="35"/>
      <c r="B25" s="36"/>
      <c r="C25" s="37">
        <v>4170</v>
      </c>
      <c r="D25" s="30" t="s">
        <v>120</v>
      </c>
      <c r="E25" s="30"/>
      <c r="F25" s="30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</row>
    <row r="26" spans="1:144" s="38" customFormat="1" ht="18" customHeight="1" hidden="1">
      <c r="A26" s="35"/>
      <c r="B26" s="36"/>
      <c r="C26" s="37">
        <v>4210</v>
      </c>
      <c r="D26" s="30" t="s">
        <v>121</v>
      </c>
      <c r="E26" s="30"/>
      <c r="F26" s="30"/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</row>
    <row r="27" spans="1:144" s="38" customFormat="1" ht="18" customHeight="1" hidden="1">
      <c r="A27" s="35"/>
      <c r="B27" s="35"/>
      <c r="C27" s="37">
        <v>4270</v>
      </c>
      <c r="D27" s="30" t="s">
        <v>122</v>
      </c>
      <c r="E27" s="30"/>
      <c r="F27" s="30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</row>
    <row r="28" spans="1:144" s="38" customFormat="1" ht="26.25" customHeight="1" hidden="1">
      <c r="A28" s="35"/>
      <c r="B28" s="35"/>
      <c r="C28" s="37">
        <v>4520</v>
      </c>
      <c r="D28" s="30" t="s">
        <v>332</v>
      </c>
      <c r="E28" s="30"/>
      <c r="F28" s="30"/>
      <c r="G28" s="9">
        <v>21140</v>
      </c>
      <c r="H28" s="9">
        <v>21140</v>
      </c>
      <c r="I28" s="9">
        <v>21140</v>
      </c>
      <c r="J28" s="9">
        <v>0</v>
      </c>
      <c r="K28" s="9">
        <v>21140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4" s="38" customFormat="1" ht="18" customHeight="1" hidden="1">
      <c r="A29" s="35"/>
      <c r="B29" s="36">
        <v>60014</v>
      </c>
      <c r="C29" s="37"/>
      <c r="D29" s="30" t="s">
        <v>251</v>
      </c>
      <c r="E29" s="30"/>
      <c r="F29" s="30"/>
      <c r="G29" s="30">
        <f aca="true" t="shared" si="6" ref="G29:T29">SUM(G30:G30)</f>
        <v>10010</v>
      </c>
      <c r="H29" s="81">
        <f t="shared" si="6"/>
        <v>10010</v>
      </c>
      <c r="I29" s="81">
        <f t="shared" si="6"/>
        <v>10010</v>
      </c>
      <c r="J29" s="81">
        <f t="shared" si="6"/>
        <v>0</v>
      </c>
      <c r="K29" s="81">
        <f t="shared" si="6"/>
        <v>10010</v>
      </c>
      <c r="L29" s="81">
        <f t="shared" si="6"/>
        <v>0</v>
      </c>
      <c r="M29" s="81">
        <f t="shared" si="6"/>
        <v>0</v>
      </c>
      <c r="N29" s="81">
        <f t="shared" si="6"/>
        <v>0</v>
      </c>
      <c r="O29" s="81">
        <f t="shared" si="6"/>
        <v>0</v>
      </c>
      <c r="P29" s="81">
        <f t="shared" si="6"/>
        <v>0</v>
      </c>
      <c r="Q29" s="81">
        <f t="shared" si="6"/>
        <v>0</v>
      </c>
      <c r="R29" s="81">
        <f t="shared" si="6"/>
        <v>0</v>
      </c>
      <c r="S29" s="81">
        <f t="shared" si="6"/>
        <v>0</v>
      </c>
      <c r="T29" s="81">
        <f t="shared" si="6"/>
        <v>0</v>
      </c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s="38" customFormat="1" ht="27" customHeight="1" hidden="1">
      <c r="A30" s="35"/>
      <c r="B30" s="35"/>
      <c r="C30" s="37">
        <v>4520</v>
      </c>
      <c r="D30" s="30" t="s">
        <v>332</v>
      </c>
      <c r="E30" s="30"/>
      <c r="F30" s="30"/>
      <c r="G30" s="9">
        <v>10010</v>
      </c>
      <c r="H30" s="9">
        <v>10010</v>
      </c>
      <c r="I30" s="9">
        <v>10010</v>
      </c>
      <c r="J30" s="9">
        <v>0</v>
      </c>
      <c r="K30" s="9">
        <v>10010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s="18" customFormat="1" ht="18" customHeight="1" hidden="1">
      <c r="A31" s="19"/>
      <c r="B31" s="20">
        <v>60016</v>
      </c>
      <c r="C31" s="20"/>
      <c r="D31" s="21" t="s">
        <v>6</v>
      </c>
      <c r="E31" s="21">
        <f>SUM(E32:E42)</f>
        <v>0</v>
      </c>
      <c r="F31" s="21">
        <f>SUM(F32:F42)</f>
        <v>0</v>
      </c>
      <c r="G31" s="21">
        <f aca="true" t="shared" si="7" ref="G31:T31">SUM(G32:G42)</f>
        <v>1203401</v>
      </c>
      <c r="H31" s="21">
        <f t="shared" si="7"/>
        <v>344593</v>
      </c>
      <c r="I31" s="21">
        <f t="shared" si="7"/>
        <v>344593</v>
      </c>
      <c r="J31" s="21">
        <f t="shared" si="7"/>
        <v>14900</v>
      </c>
      <c r="K31" s="21">
        <f t="shared" si="7"/>
        <v>329693</v>
      </c>
      <c r="L31" s="21">
        <f t="shared" si="7"/>
        <v>0</v>
      </c>
      <c r="M31" s="21">
        <f t="shared" si="7"/>
        <v>0</v>
      </c>
      <c r="N31" s="21">
        <f t="shared" si="7"/>
        <v>0</v>
      </c>
      <c r="O31" s="21">
        <f t="shared" si="7"/>
        <v>0</v>
      </c>
      <c r="P31" s="21">
        <f t="shared" si="7"/>
        <v>0</v>
      </c>
      <c r="Q31" s="21">
        <f t="shared" si="7"/>
        <v>858808</v>
      </c>
      <c r="R31" s="21">
        <f t="shared" si="7"/>
        <v>858808</v>
      </c>
      <c r="S31" s="21">
        <f t="shared" si="7"/>
        <v>747172</v>
      </c>
      <c r="T31" s="21">
        <f t="shared" si="7"/>
        <v>0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</row>
    <row r="32" spans="1:144" s="18" customFormat="1" ht="18" customHeight="1" hidden="1">
      <c r="A32" s="19"/>
      <c r="B32" s="20"/>
      <c r="C32" s="29">
        <v>4110</v>
      </c>
      <c r="D32" s="30" t="s">
        <v>170</v>
      </c>
      <c r="E32" s="30"/>
      <c r="F32" s="30"/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</row>
    <row r="33" spans="1:144" s="18" customFormat="1" ht="18" customHeight="1" hidden="1">
      <c r="A33" s="19"/>
      <c r="B33" s="20"/>
      <c r="C33" s="29">
        <v>4120</v>
      </c>
      <c r="D33" s="30" t="s">
        <v>152</v>
      </c>
      <c r="E33" s="30"/>
      <c r="F33" s="30"/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</row>
    <row r="34" spans="1:144" s="18" customFormat="1" ht="18" customHeight="1" hidden="1">
      <c r="A34" s="19"/>
      <c r="B34" s="19"/>
      <c r="C34" s="20" t="s">
        <v>116</v>
      </c>
      <c r="D34" s="21" t="s">
        <v>120</v>
      </c>
      <c r="E34" s="21"/>
      <c r="F34" s="21"/>
      <c r="G34" s="7">
        <v>14900</v>
      </c>
      <c r="H34" s="7">
        <v>14900</v>
      </c>
      <c r="I34" s="7">
        <v>14900</v>
      </c>
      <c r="J34" s="7">
        <v>14900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</row>
    <row r="35" spans="1:144" s="18" customFormat="1" ht="18" customHeight="1" hidden="1">
      <c r="A35" s="19"/>
      <c r="B35" s="19"/>
      <c r="C35" s="20">
        <v>4210</v>
      </c>
      <c r="D35" s="21" t="s">
        <v>121</v>
      </c>
      <c r="E35" s="21"/>
      <c r="F35" s="21"/>
      <c r="G35" s="7">
        <v>60000</v>
      </c>
      <c r="H35" s="7">
        <v>60000</v>
      </c>
      <c r="I35" s="7">
        <v>60000</v>
      </c>
      <c r="J35" s="7">
        <v>0</v>
      </c>
      <c r="K35" s="7">
        <v>60000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</row>
    <row r="36" spans="1:144" s="18" customFormat="1" ht="18" customHeight="1" hidden="1">
      <c r="A36" s="19"/>
      <c r="B36" s="19"/>
      <c r="C36" s="20">
        <v>4270</v>
      </c>
      <c r="D36" s="21" t="s">
        <v>122</v>
      </c>
      <c r="E36" s="21"/>
      <c r="F36" s="21"/>
      <c r="G36" s="7">
        <v>179500</v>
      </c>
      <c r="H36" s="7">
        <v>179500</v>
      </c>
      <c r="I36" s="7">
        <v>179500</v>
      </c>
      <c r="J36" s="7">
        <v>0</v>
      </c>
      <c r="K36" s="7">
        <v>179500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</row>
    <row r="37" spans="1:144" s="18" customFormat="1" ht="18" customHeight="1" hidden="1">
      <c r="A37" s="19"/>
      <c r="B37" s="19"/>
      <c r="C37" s="20">
        <v>4300</v>
      </c>
      <c r="D37" s="21" t="s">
        <v>123</v>
      </c>
      <c r="E37" s="21"/>
      <c r="F37" s="21"/>
      <c r="G37" s="7">
        <v>89000</v>
      </c>
      <c r="H37" s="7">
        <v>89000</v>
      </c>
      <c r="I37" s="7">
        <v>89000</v>
      </c>
      <c r="J37" s="7">
        <v>0</v>
      </c>
      <c r="K37" s="7">
        <v>89000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</row>
    <row r="38" spans="1:144" s="18" customFormat="1" ht="18" customHeight="1" hidden="1">
      <c r="A38" s="19"/>
      <c r="B38" s="19"/>
      <c r="C38" s="20" t="s">
        <v>117</v>
      </c>
      <c r="D38" s="21" t="s">
        <v>124</v>
      </c>
      <c r="E38" s="21"/>
      <c r="F38" s="21"/>
      <c r="G38" s="7">
        <v>1087</v>
      </c>
      <c r="H38" s="7">
        <v>1087</v>
      </c>
      <c r="I38" s="7">
        <v>1087</v>
      </c>
      <c r="J38" s="7">
        <v>0</v>
      </c>
      <c r="K38" s="7">
        <v>1087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</row>
    <row r="39" spans="1:144" s="18" customFormat="1" ht="25.5" customHeight="1" hidden="1">
      <c r="A39" s="19"/>
      <c r="B39" s="19"/>
      <c r="C39" s="20">
        <v>4610</v>
      </c>
      <c r="D39" s="21" t="s">
        <v>130</v>
      </c>
      <c r="E39" s="21"/>
      <c r="F39" s="21"/>
      <c r="G39" s="7">
        <v>106</v>
      </c>
      <c r="H39" s="7">
        <v>106</v>
      </c>
      <c r="I39" s="7">
        <v>106</v>
      </c>
      <c r="J39" s="7">
        <v>0</v>
      </c>
      <c r="K39" s="7">
        <v>106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</row>
    <row r="40" spans="1:144" s="18" customFormat="1" ht="18.75" customHeight="1" hidden="1">
      <c r="A40" s="19"/>
      <c r="B40" s="19"/>
      <c r="C40" s="20" t="s">
        <v>118</v>
      </c>
      <c r="D40" s="21" t="s">
        <v>125</v>
      </c>
      <c r="E40" s="21"/>
      <c r="F40" s="21"/>
      <c r="G40" s="7">
        <v>111636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111636</v>
      </c>
      <c r="R40" s="7">
        <v>111636</v>
      </c>
      <c r="S40" s="7">
        <v>0</v>
      </c>
      <c r="T40" s="7">
        <v>0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</row>
    <row r="41" spans="1:144" s="40" customFormat="1" ht="18" customHeight="1" hidden="1">
      <c r="A41" s="19"/>
      <c r="B41" s="19"/>
      <c r="C41" s="20">
        <v>6057</v>
      </c>
      <c r="D41" s="21" t="s">
        <v>125</v>
      </c>
      <c r="E41" s="95"/>
      <c r="F41" s="95"/>
      <c r="G41" s="88">
        <v>373586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373586</v>
      </c>
      <c r="R41" s="7">
        <v>373586</v>
      </c>
      <c r="S41" s="7">
        <v>373586</v>
      </c>
      <c r="T41" s="7">
        <v>0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</row>
    <row r="42" spans="1:144" s="40" customFormat="1" ht="18" customHeight="1" hidden="1">
      <c r="A42" s="19"/>
      <c r="B42" s="19"/>
      <c r="C42" s="20">
        <v>6059</v>
      </c>
      <c r="D42" s="21" t="s">
        <v>125</v>
      </c>
      <c r="E42" s="21"/>
      <c r="F42" s="21"/>
      <c r="G42" s="4">
        <v>373586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373586</v>
      </c>
      <c r="R42" s="7">
        <v>373586</v>
      </c>
      <c r="S42" s="7">
        <v>373586</v>
      </c>
      <c r="T42" s="7">
        <v>0</v>
      </c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</row>
    <row r="43" spans="1:144" s="40" customFormat="1" ht="11.25" customHeight="1" hidden="1">
      <c r="A43" s="19"/>
      <c r="B43" s="19"/>
      <c r="C43" s="20"/>
      <c r="D43" s="21"/>
      <c r="E43" s="21"/>
      <c r="F43" s="21"/>
      <c r="G43" s="4"/>
      <c r="H43" s="7"/>
      <c r="I43" s="7"/>
      <c r="J43" s="7"/>
      <c r="K43" s="7"/>
      <c r="L43" s="7"/>
      <c r="M43" s="69"/>
      <c r="N43" s="69"/>
      <c r="O43" s="69"/>
      <c r="P43" s="69"/>
      <c r="Q43" s="7"/>
      <c r="R43" s="18"/>
      <c r="S43" s="18"/>
      <c r="T43" s="18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</row>
    <row r="44" spans="1:144" s="18" customFormat="1" ht="21" customHeight="1" hidden="1">
      <c r="A44" s="15">
        <v>700</v>
      </c>
      <c r="B44" s="15"/>
      <c r="C44" s="16"/>
      <c r="D44" s="17" t="s">
        <v>7</v>
      </c>
      <c r="E44" s="17">
        <f>E45</f>
        <v>0</v>
      </c>
      <c r="F44" s="17">
        <f>F45</f>
        <v>0</v>
      </c>
      <c r="G44" s="17">
        <f>G45</f>
        <v>1660483</v>
      </c>
      <c r="H44" s="17">
        <f aca="true" t="shared" si="8" ref="H44:T44">H45</f>
        <v>206992</v>
      </c>
      <c r="I44" s="17">
        <f t="shared" si="8"/>
        <v>206992</v>
      </c>
      <c r="J44" s="17">
        <f t="shared" si="8"/>
        <v>10968</v>
      </c>
      <c r="K44" s="17">
        <f t="shared" si="8"/>
        <v>196024</v>
      </c>
      <c r="L44" s="17">
        <f t="shared" si="8"/>
        <v>0</v>
      </c>
      <c r="M44" s="17">
        <f t="shared" si="8"/>
        <v>0</v>
      </c>
      <c r="N44" s="17">
        <f t="shared" si="8"/>
        <v>0</v>
      </c>
      <c r="O44" s="17">
        <f t="shared" si="8"/>
        <v>0</v>
      </c>
      <c r="P44" s="17">
        <f t="shared" si="8"/>
        <v>0</v>
      </c>
      <c r="Q44" s="17">
        <f t="shared" si="8"/>
        <v>1453491</v>
      </c>
      <c r="R44" s="17">
        <f t="shared" si="8"/>
        <v>1453491</v>
      </c>
      <c r="S44" s="17">
        <f t="shared" si="8"/>
        <v>903165</v>
      </c>
      <c r="T44" s="17">
        <f t="shared" si="8"/>
        <v>0</v>
      </c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</row>
    <row r="45" spans="1:144" s="18" customFormat="1" ht="26.25" customHeight="1" hidden="1">
      <c r="A45" s="19"/>
      <c r="B45" s="20">
        <v>70005</v>
      </c>
      <c r="C45" s="20"/>
      <c r="D45" s="21" t="s">
        <v>8</v>
      </c>
      <c r="E45" s="21">
        <f aca="true" t="shared" si="9" ref="E45:T45">SUM(E46:E63)</f>
        <v>0</v>
      </c>
      <c r="F45" s="21">
        <f t="shared" si="9"/>
        <v>0</v>
      </c>
      <c r="G45" s="21">
        <f t="shared" si="9"/>
        <v>1660483</v>
      </c>
      <c r="H45" s="21">
        <f t="shared" si="9"/>
        <v>206992</v>
      </c>
      <c r="I45" s="21">
        <f t="shared" si="9"/>
        <v>206992</v>
      </c>
      <c r="J45" s="21">
        <f t="shared" si="9"/>
        <v>10968</v>
      </c>
      <c r="K45" s="21">
        <f t="shared" si="9"/>
        <v>196024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1">
        <f t="shared" si="9"/>
        <v>0</v>
      </c>
      <c r="P45" s="21">
        <f t="shared" si="9"/>
        <v>0</v>
      </c>
      <c r="Q45" s="21">
        <f t="shared" si="9"/>
        <v>1453491</v>
      </c>
      <c r="R45" s="21">
        <f t="shared" si="9"/>
        <v>1453491</v>
      </c>
      <c r="S45" s="21">
        <f t="shared" si="9"/>
        <v>903165</v>
      </c>
      <c r="T45" s="21">
        <f t="shared" si="9"/>
        <v>0</v>
      </c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</row>
    <row r="46" spans="1:144" s="18" customFormat="1" ht="18" customHeight="1" hidden="1">
      <c r="A46" s="19"/>
      <c r="B46" s="20"/>
      <c r="C46" s="20">
        <v>4110</v>
      </c>
      <c r="D46" s="21" t="s">
        <v>119</v>
      </c>
      <c r="E46" s="21"/>
      <c r="F46" s="21"/>
      <c r="G46" s="7">
        <v>231</v>
      </c>
      <c r="H46" s="7">
        <v>231</v>
      </c>
      <c r="I46" s="7">
        <v>231</v>
      </c>
      <c r="J46" s="7">
        <v>231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</row>
    <row r="47" spans="1:144" s="18" customFormat="1" ht="18" customHeight="1" hidden="1">
      <c r="A47" s="19"/>
      <c r="B47" s="20"/>
      <c r="C47" s="20">
        <v>4120</v>
      </c>
      <c r="D47" s="21" t="s">
        <v>152</v>
      </c>
      <c r="E47" s="21"/>
      <c r="F47" s="21"/>
      <c r="G47" s="7">
        <v>17</v>
      </c>
      <c r="H47" s="7">
        <v>17</v>
      </c>
      <c r="I47" s="7">
        <v>17</v>
      </c>
      <c r="J47" s="7">
        <v>17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</row>
    <row r="48" spans="1:144" s="18" customFormat="1" ht="18" customHeight="1" hidden="1">
      <c r="A48" s="19"/>
      <c r="B48" s="20"/>
      <c r="C48" s="20" t="s">
        <v>116</v>
      </c>
      <c r="D48" s="21" t="s">
        <v>120</v>
      </c>
      <c r="E48" s="21"/>
      <c r="F48" s="21"/>
      <c r="G48" s="7">
        <v>10720</v>
      </c>
      <c r="H48" s="7">
        <v>10720</v>
      </c>
      <c r="I48" s="7">
        <v>10720</v>
      </c>
      <c r="J48" s="7">
        <v>10720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</row>
    <row r="49" spans="1:144" s="18" customFormat="1" ht="18" customHeight="1" hidden="1">
      <c r="A49" s="19"/>
      <c r="B49" s="20"/>
      <c r="C49" s="20">
        <v>4210</v>
      </c>
      <c r="D49" s="21" t="s">
        <v>121</v>
      </c>
      <c r="E49" s="21"/>
      <c r="F49" s="21"/>
      <c r="G49" s="7">
        <v>17000</v>
      </c>
      <c r="H49" s="7">
        <v>17000</v>
      </c>
      <c r="I49" s="7">
        <v>17000</v>
      </c>
      <c r="J49" s="7">
        <v>0</v>
      </c>
      <c r="K49" s="7">
        <v>17000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</row>
    <row r="50" spans="1:144" s="18" customFormat="1" ht="18" customHeight="1" hidden="1">
      <c r="A50" s="19"/>
      <c r="B50" s="20"/>
      <c r="C50" s="20">
        <v>4260</v>
      </c>
      <c r="D50" s="21" t="s">
        <v>129</v>
      </c>
      <c r="E50" s="21"/>
      <c r="F50" s="21"/>
      <c r="G50" s="7">
        <v>5813</v>
      </c>
      <c r="H50" s="7">
        <v>5813</v>
      </c>
      <c r="I50" s="7">
        <v>5813</v>
      </c>
      <c r="J50" s="7">
        <v>0</v>
      </c>
      <c r="K50" s="7">
        <v>5813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</row>
    <row r="51" spans="1:144" s="18" customFormat="1" ht="18" customHeight="1" hidden="1">
      <c r="A51" s="19"/>
      <c r="B51" s="20"/>
      <c r="C51" s="20" t="s">
        <v>127</v>
      </c>
      <c r="D51" s="21" t="s">
        <v>122</v>
      </c>
      <c r="E51" s="21"/>
      <c r="F51" s="21"/>
      <c r="G51" s="7">
        <v>27000</v>
      </c>
      <c r="H51" s="7">
        <v>27000</v>
      </c>
      <c r="I51" s="7">
        <v>27000</v>
      </c>
      <c r="J51" s="7">
        <v>0</v>
      </c>
      <c r="K51" s="7">
        <v>27000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</row>
    <row r="52" spans="1:144" s="18" customFormat="1" ht="18" customHeight="1" hidden="1">
      <c r="A52" s="19"/>
      <c r="B52" s="20"/>
      <c r="C52" s="20">
        <v>4300</v>
      </c>
      <c r="D52" s="21" t="s">
        <v>123</v>
      </c>
      <c r="E52" s="21"/>
      <c r="F52" s="21"/>
      <c r="G52" s="7">
        <v>62000</v>
      </c>
      <c r="H52" s="7">
        <v>62000</v>
      </c>
      <c r="I52" s="7">
        <v>62000</v>
      </c>
      <c r="J52" s="7">
        <v>0</v>
      </c>
      <c r="K52" s="7">
        <v>62000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</row>
    <row r="53" spans="1:144" s="18" customFormat="1" ht="39" customHeight="1" hidden="1">
      <c r="A53" s="19"/>
      <c r="B53" s="20"/>
      <c r="C53" s="20">
        <v>4360</v>
      </c>
      <c r="D53" s="21" t="s">
        <v>362</v>
      </c>
      <c r="E53" s="21"/>
      <c r="F53" s="21"/>
      <c r="G53" s="7">
        <v>157</v>
      </c>
      <c r="H53" s="7">
        <v>157</v>
      </c>
      <c r="I53" s="7">
        <v>157</v>
      </c>
      <c r="J53" s="7">
        <v>0</v>
      </c>
      <c r="K53" s="7">
        <v>157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</row>
    <row r="54" spans="1:144" s="18" customFormat="1" ht="39" customHeight="1" hidden="1">
      <c r="A54" s="19"/>
      <c r="B54" s="20"/>
      <c r="C54" s="20">
        <v>4370</v>
      </c>
      <c r="D54" s="21" t="s">
        <v>367</v>
      </c>
      <c r="E54" s="21"/>
      <c r="F54" s="21"/>
      <c r="G54" s="7">
        <v>148</v>
      </c>
      <c r="H54" s="7">
        <v>148</v>
      </c>
      <c r="I54" s="7">
        <v>148</v>
      </c>
      <c r="J54" s="7">
        <v>0</v>
      </c>
      <c r="K54" s="7">
        <v>148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1:144" s="18" customFormat="1" ht="26.25" customHeight="1" hidden="1">
      <c r="A55" s="19"/>
      <c r="B55" s="20"/>
      <c r="C55" s="20">
        <v>4390</v>
      </c>
      <c r="D55" s="21" t="s">
        <v>249</v>
      </c>
      <c r="E55" s="21"/>
      <c r="F55" s="21"/>
      <c r="G55" s="7">
        <v>1676</v>
      </c>
      <c r="H55" s="7">
        <v>1676</v>
      </c>
      <c r="I55" s="7">
        <v>1676</v>
      </c>
      <c r="J55" s="7">
        <v>0</v>
      </c>
      <c r="K55" s="7">
        <v>1676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s="18" customFormat="1" ht="39.75" customHeight="1" hidden="1">
      <c r="A56" s="19"/>
      <c r="B56" s="20"/>
      <c r="C56" s="20">
        <v>4400</v>
      </c>
      <c r="D56" s="39" t="s">
        <v>259</v>
      </c>
      <c r="E56" s="21"/>
      <c r="F56" s="21"/>
      <c r="G56" s="7">
        <v>76400</v>
      </c>
      <c r="H56" s="7">
        <v>76400</v>
      </c>
      <c r="I56" s="7">
        <v>76400</v>
      </c>
      <c r="J56" s="7">
        <v>0</v>
      </c>
      <c r="K56" s="7">
        <v>76400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s="18" customFormat="1" ht="18" customHeight="1" hidden="1">
      <c r="A57" s="19"/>
      <c r="B57" s="20"/>
      <c r="C57" s="20" t="s">
        <v>117</v>
      </c>
      <c r="D57" s="21" t="s">
        <v>124</v>
      </c>
      <c r="E57" s="21"/>
      <c r="F57" s="21"/>
      <c r="G57" s="7">
        <v>1576</v>
      </c>
      <c r="H57" s="7">
        <v>1576</v>
      </c>
      <c r="I57" s="7">
        <v>1576</v>
      </c>
      <c r="J57" s="7">
        <v>0</v>
      </c>
      <c r="K57" s="7">
        <v>1576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s="18" customFormat="1" ht="25.5" customHeight="1" hidden="1">
      <c r="A58" s="19"/>
      <c r="B58" s="20"/>
      <c r="C58" s="20">
        <v>4520</v>
      </c>
      <c r="D58" s="30" t="s">
        <v>332</v>
      </c>
      <c r="E58" s="30"/>
      <c r="F58" s="30"/>
      <c r="G58" s="7">
        <v>1754</v>
      </c>
      <c r="H58" s="7">
        <v>1754</v>
      </c>
      <c r="I58" s="7">
        <v>1754</v>
      </c>
      <c r="J58" s="7">
        <v>0</v>
      </c>
      <c r="K58" s="7">
        <v>1754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/>
      <c r="R58" s="7"/>
      <c r="S58" s="7"/>
      <c r="T58" s="7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s="18" customFormat="1" ht="25.5" customHeight="1" hidden="1">
      <c r="A59" s="19"/>
      <c r="B59" s="20"/>
      <c r="C59" s="20" t="s">
        <v>128</v>
      </c>
      <c r="D59" s="21" t="s">
        <v>130</v>
      </c>
      <c r="E59" s="21"/>
      <c r="F59" s="21"/>
      <c r="G59" s="7">
        <v>2500</v>
      </c>
      <c r="H59" s="7">
        <v>2500</v>
      </c>
      <c r="I59" s="7">
        <v>2500</v>
      </c>
      <c r="J59" s="7">
        <v>0</v>
      </c>
      <c r="K59" s="7">
        <v>2500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s="18" customFormat="1" ht="25.5" customHeight="1" hidden="1">
      <c r="A60" s="19"/>
      <c r="B60" s="20"/>
      <c r="C60" s="20">
        <v>6050</v>
      </c>
      <c r="D60" s="21" t="s">
        <v>131</v>
      </c>
      <c r="E60" s="21"/>
      <c r="F60" s="21"/>
      <c r="G60" s="7">
        <v>272303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272303</v>
      </c>
      <c r="R60" s="7">
        <v>272303</v>
      </c>
      <c r="S60" s="7">
        <v>0</v>
      </c>
      <c r="T60" s="7">
        <v>0</v>
      </c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s="18" customFormat="1" ht="25.5" customHeight="1" hidden="1">
      <c r="A61" s="19"/>
      <c r="B61" s="20"/>
      <c r="C61" s="20">
        <v>6057</v>
      </c>
      <c r="D61" s="21" t="s">
        <v>131</v>
      </c>
      <c r="E61" s="21"/>
      <c r="F61" s="21"/>
      <c r="G61" s="7">
        <v>767690</v>
      </c>
      <c r="H61" s="7">
        <v>0</v>
      </c>
      <c r="I61" s="7"/>
      <c r="J61" s="7"/>
      <c r="K61" s="7"/>
      <c r="L61" s="7"/>
      <c r="M61" s="7"/>
      <c r="N61" s="7"/>
      <c r="O61" s="7"/>
      <c r="P61" s="7"/>
      <c r="Q61" s="7">
        <v>767690</v>
      </c>
      <c r="R61" s="18">
        <v>767690</v>
      </c>
      <c r="S61" s="18">
        <v>767690</v>
      </c>
      <c r="T61" s="7">
        <v>0</v>
      </c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s="18" customFormat="1" ht="25.5" customHeight="1" hidden="1">
      <c r="A62" s="19"/>
      <c r="B62" s="20"/>
      <c r="C62" s="20">
        <v>6059</v>
      </c>
      <c r="D62" s="21" t="s">
        <v>131</v>
      </c>
      <c r="E62" s="21"/>
      <c r="F62" s="21"/>
      <c r="G62" s="7">
        <v>135475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135475</v>
      </c>
      <c r="R62" s="18">
        <v>135475</v>
      </c>
      <c r="S62" s="18">
        <v>135475</v>
      </c>
      <c r="T62" s="7">
        <v>0</v>
      </c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s="18" customFormat="1" ht="25.5" hidden="1">
      <c r="A63" s="19"/>
      <c r="B63" s="20"/>
      <c r="C63" s="20">
        <v>6060</v>
      </c>
      <c r="D63" s="21" t="s">
        <v>253</v>
      </c>
      <c r="E63" s="21"/>
      <c r="F63" s="21"/>
      <c r="G63" s="7">
        <v>278023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278023</v>
      </c>
      <c r="R63" s="18">
        <v>278023</v>
      </c>
      <c r="S63" s="18">
        <v>0</v>
      </c>
      <c r="T63" s="7">
        <v>0</v>
      </c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s="40" customFormat="1" ht="8.25" customHeight="1" hidden="1">
      <c r="A64" s="41"/>
      <c r="B64" s="20"/>
      <c r="C64" s="20"/>
      <c r="D64" s="21"/>
      <c r="E64" s="21"/>
      <c r="F64" s="21"/>
      <c r="G64" s="7"/>
      <c r="H64" s="30"/>
      <c r="I64" s="30"/>
      <c r="J64" s="30"/>
      <c r="K64" s="30"/>
      <c r="L64" s="30"/>
      <c r="M64" s="42"/>
      <c r="N64" s="42"/>
      <c r="O64" s="42"/>
      <c r="P64" s="42"/>
      <c r="Q64" s="4"/>
      <c r="R64" s="18"/>
      <c r="S64" s="18"/>
      <c r="T64" s="18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1:144" s="44" customFormat="1" ht="21" customHeight="1" hidden="1">
      <c r="A65" s="53">
        <v>710</v>
      </c>
      <c r="B65" s="43"/>
      <c r="C65" s="43"/>
      <c r="D65" s="25" t="s">
        <v>255</v>
      </c>
      <c r="E65" s="25">
        <f>E66</f>
        <v>0</v>
      </c>
      <c r="F65" s="25">
        <f>F66</f>
        <v>0</v>
      </c>
      <c r="G65" s="25">
        <f aca="true" t="shared" si="10" ref="G65:T65">SUM(G67:G69)</f>
        <v>53000</v>
      </c>
      <c r="H65" s="25">
        <f t="shared" si="10"/>
        <v>53000</v>
      </c>
      <c r="I65" s="25">
        <f t="shared" si="10"/>
        <v>53000</v>
      </c>
      <c r="J65" s="25">
        <f t="shared" si="10"/>
        <v>48500</v>
      </c>
      <c r="K65" s="25">
        <f t="shared" si="10"/>
        <v>4500</v>
      </c>
      <c r="L65" s="25">
        <f t="shared" si="10"/>
        <v>0</v>
      </c>
      <c r="M65" s="25">
        <f t="shared" si="10"/>
        <v>0</v>
      </c>
      <c r="N65" s="25">
        <f t="shared" si="10"/>
        <v>0</v>
      </c>
      <c r="O65" s="25">
        <f t="shared" si="10"/>
        <v>0</v>
      </c>
      <c r="P65" s="25">
        <f t="shared" si="10"/>
        <v>0</v>
      </c>
      <c r="Q65" s="25">
        <f t="shared" si="10"/>
        <v>0</v>
      </c>
      <c r="R65" s="25">
        <f t="shared" si="10"/>
        <v>0</v>
      </c>
      <c r="S65" s="25">
        <f t="shared" si="10"/>
        <v>0</v>
      </c>
      <c r="T65" s="25">
        <f t="shared" si="10"/>
        <v>0</v>
      </c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1:144" s="40" customFormat="1" ht="25.5" customHeight="1" hidden="1">
      <c r="A66" s="19"/>
      <c r="B66" s="20">
        <v>71004</v>
      </c>
      <c r="C66" s="20"/>
      <c r="D66" s="21" t="s">
        <v>256</v>
      </c>
      <c r="E66" s="21">
        <f>SUM(E67:E69)</f>
        <v>0</v>
      </c>
      <c r="F66" s="21">
        <f>SUM(F67:F69)</f>
        <v>0</v>
      </c>
      <c r="G66" s="21">
        <f aca="true" t="shared" si="11" ref="G66:T66">SUM(G67:G69)</f>
        <v>53000</v>
      </c>
      <c r="H66" s="21">
        <f t="shared" si="11"/>
        <v>53000</v>
      </c>
      <c r="I66" s="21">
        <f t="shared" si="11"/>
        <v>53000</v>
      </c>
      <c r="J66" s="21">
        <f t="shared" si="11"/>
        <v>48500</v>
      </c>
      <c r="K66" s="21">
        <f t="shared" si="11"/>
        <v>4500</v>
      </c>
      <c r="L66" s="21">
        <f t="shared" si="11"/>
        <v>0</v>
      </c>
      <c r="M66" s="21">
        <f t="shared" si="11"/>
        <v>0</v>
      </c>
      <c r="N66" s="21">
        <f t="shared" si="11"/>
        <v>0</v>
      </c>
      <c r="O66" s="21">
        <f t="shared" si="11"/>
        <v>0</v>
      </c>
      <c r="P66" s="21">
        <f t="shared" si="11"/>
        <v>0</v>
      </c>
      <c r="Q66" s="21">
        <f t="shared" si="11"/>
        <v>0</v>
      </c>
      <c r="R66" s="21">
        <f t="shared" si="11"/>
        <v>0</v>
      </c>
      <c r="S66" s="21">
        <f t="shared" si="11"/>
        <v>0</v>
      </c>
      <c r="T66" s="21">
        <f t="shared" si="11"/>
        <v>0</v>
      </c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1:144" s="40" customFormat="1" ht="18" customHeight="1" hidden="1">
      <c r="A67" s="19"/>
      <c r="B67" s="20"/>
      <c r="C67" s="20">
        <v>4170</v>
      </c>
      <c r="D67" s="21" t="s">
        <v>120</v>
      </c>
      <c r="E67" s="21"/>
      <c r="F67" s="21"/>
      <c r="G67" s="21">
        <v>48500</v>
      </c>
      <c r="H67" s="21">
        <v>48500</v>
      </c>
      <c r="I67" s="21">
        <v>48500</v>
      </c>
      <c r="J67" s="21">
        <v>48500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1:144" s="46" customFormat="1" ht="18" customHeight="1" hidden="1">
      <c r="A68" s="19"/>
      <c r="B68" s="20"/>
      <c r="C68" s="20">
        <v>4300</v>
      </c>
      <c r="D68" s="21" t="s">
        <v>123</v>
      </c>
      <c r="E68" s="21"/>
      <c r="F68" s="21"/>
      <c r="G68" s="21">
        <v>3300</v>
      </c>
      <c r="H68" s="21">
        <v>3300</v>
      </c>
      <c r="I68" s="21">
        <v>3300</v>
      </c>
      <c r="J68" s="21">
        <v>0</v>
      </c>
      <c r="K68" s="21">
        <v>3300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45">
        <v>0</v>
      </c>
      <c r="S68" s="45">
        <v>0</v>
      </c>
      <c r="T68" s="45">
        <v>0</v>
      </c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1:144" s="18" customFormat="1" ht="40.5" customHeight="1" hidden="1">
      <c r="A69" s="19"/>
      <c r="B69" s="20"/>
      <c r="C69" s="20">
        <v>4330</v>
      </c>
      <c r="D69" s="21" t="s">
        <v>404</v>
      </c>
      <c r="E69" s="21"/>
      <c r="F69" s="21"/>
      <c r="G69" s="21">
        <v>1200</v>
      </c>
      <c r="H69" s="21">
        <v>1200</v>
      </c>
      <c r="I69" s="21">
        <v>1200</v>
      </c>
      <c r="J69" s="21">
        <v>0</v>
      </c>
      <c r="K69" s="21">
        <v>1200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1:144" s="50" customFormat="1" ht="10.5" customHeight="1" hidden="1">
      <c r="A70" s="19"/>
      <c r="B70" s="20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62"/>
      <c r="N70" s="62"/>
      <c r="O70" s="62"/>
      <c r="P70" s="62"/>
      <c r="Q70" s="21"/>
      <c r="R70" s="18"/>
      <c r="S70" s="18"/>
      <c r="T70" s="18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1:144" s="78" customFormat="1" ht="14.25" customHeight="1" hidden="1">
      <c r="A71" s="53">
        <v>720</v>
      </c>
      <c r="B71" s="43"/>
      <c r="C71" s="43"/>
      <c r="D71" s="25" t="s">
        <v>324</v>
      </c>
      <c r="E71" s="25"/>
      <c r="F71" s="25"/>
      <c r="G71" s="25">
        <f aca="true" t="shared" si="12" ref="G71:I72">G72</f>
        <v>0</v>
      </c>
      <c r="H71" s="25">
        <f t="shared" si="12"/>
        <v>0</v>
      </c>
      <c r="I71" s="25">
        <f t="shared" si="12"/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7">
        <v>0</v>
      </c>
      <c r="S71" s="27">
        <v>0</v>
      </c>
      <c r="T71" s="27">
        <v>0</v>
      </c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s="50" customFormat="1" ht="14.25" customHeight="1" hidden="1">
      <c r="A72" s="19"/>
      <c r="B72" s="20">
        <v>72095</v>
      </c>
      <c r="C72" s="20"/>
      <c r="D72" s="21" t="s">
        <v>9</v>
      </c>
      <c r="E72" s="21"/>
      <c r="F72" s="21"/>
      <c r="G72" s="21">
        <f t="shared" si="12"/>
        <v>0</v>
      </c>
      <c r="H72" s="21">
        <f t="shared" si="12"/>
        <v>0</v>
      </c>
      <c r="I72" s="21">
        <f t="shared" si="12"/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18">
        <v>0</v>
      </c>
      <c r="S72" s="18">
        <v>0</v>
      </c>
      <c r="T72" s="18">
        <v>0</v>
      </c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1:144" s="50" customFormat="1" ht="14.25" customHeight="1" hidden="1">
      <c r="A73" s="19"/>
      <c r="B73" s="20"/>
      <c r="C73" s="20">
        <v>6059</v>
      </c>
      <c r="D73" s="21" t="s">
        <v>131</v>
      </c>
      <c r="E73" s="21"/>
      <c r="F73" s="21"/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18">
        <v>0</v>
      </c>
      <c r="S73" s="18">
        <v>0</v>
      </c>
      <c r="T73" s="18">
        <v>0</v>
      </c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1:144" s="50" customFormat="1" ht="9.75" customHeight="1" hidden="1">
      <c r="A74" s="47"/>
      <c r="B74" s="48"/>
      <c r="C74" s="48"/>
      <c r="D74" s="49"/>
      <c r="E74" s="49"/>
      <c r="F74" s="49"/>
      <c r="G74" s="89"/>
      <c r="H74" s="49"/>
      <c r="I74" s="49"/>
      <c r="J74" s="49"/>
      <c r="K74" s="49"/>
      <c r="L74" s="49"/>
      <c r="M74" s="49"/>
      <c r="N74" s="49"/>
      <c r="O74" s="49"/>
      <c r="P74" s="49"/>
      <c r="Q74" s="30"/>
      <c r="R74" s="18"/>
      <c r="S74" s="18"/>
      <c r="T74" s="18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1:144" s="18" customFormat="1" ht="21" customHeight="1">
      <c r="A75" s="15">
        <v>750</v>
      </c>
      <c r="B75" s="16"/>
      <c r="C75" s="16"/>
      <c r="D75" s="17" t="s">
        <v>11</v>
      </c>
      <c r="E75" s="17">
        <f>E76+E92+E97+E127+E134+E138</f>
        <v>1800</v>
      </c>
      <c r="F75" s="17">
        <f aca="true" t="shared" si="13" ref="F75:T75">F76+F92+F97+F127+F134+F138</f>
        <v>1800</v>
      </c>
      <c r="G75" s="17">
        <f t="shared" si="13"/>
        <v>1866442</v>
      </c>
      <c r="H75" s="17">
        <f t="shared" si="13"/>
        <v>1856442</v>
      </c>
      <c r="I75" s="17">
        <f t="shared" si="13"/>
        <v>1763798</v>
      </c>
      <c r="J75" s="17">
        <f t="shared" si="13"/>
        <v>1169753</v>
      </c>
      <c r="K75" s="17">
        <f t="shared" si="13"/>
        <v>594045</v>
      </c>
      <c r="L75" s="17">
        <f t="shared" si="13"/>
        <v>0</v>
      </c>
      <c r="M75" s="17">
        <f t="shared" si="13"/>
        <v>92644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10000</v>
      </c>
      <c r="R75" s="17">
        <f t="shared" si="13"/>
        <v>10000</v>
      </c>
      <c r="S75" s="17">
        <f t="shared" si="13"/>
        <v>0</v>
      </c>
      <c r="T75" s="17">
        <f t="shared" si="13"/>
        <v>0</v>
      </c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1:144" s="18" customFormat="1" ht="18" customHeight="1" hidden="1">
      <c r="A76" s="19"/>
      <c r="B76" s="20">
        <v>75011</v>
      </c>
      <c r="C76" s="20"/>
      <c r="D76" s="21" t="s">
        <v>12</v>
      </c>
      <c r="E76" s="21">
        <f>SUM(E77:E91)</f>
        <v>0</v>
      </c>
      <c r="F76" s="21">
        <f>SUM(F77:F91)</f>
        <v>0</v>
      </c>
      <c r="G76" s="7">
        <f aca="true" t="shared" si="14" ref="G76:T76">SUM(G77:G91)</f>
        <v>106601</v>
      </c>
      <c r="H76" s="7">
        <f t="shared" si="14"/>
        <v>106601</v>
      </c>
      <c r="I76" s="7">
        <f t="shared" si="14"/>
        <v>106001</v>
      </c>
      <c r="J76" s="7">
        <f t="shared" si="14"/>
        <v>78788</v>
      </c>
      <c r="K76" s="7">
        <f t="shared" si="14"/>
        <v>27213</v>
      </c>
      <c r="L76" s="7">
        <f t="shared" si="14"/>
        <v>0</v>
      </c>
      <c r="M76" s="7">
        <f t="shared" si="14"/>
        <v>600</v>
      </c>
      <c r="N76" s="7">
        <f t="shared" si="14"/>
        <v>0</v>
      </c>
      <c r="O76" s="7">
        <f t="shared" si="14"/>
        <v>0</v>
      </c>
      <c r="P76" s="7">
        <f t="shared" si="14"/>
        <v>0</v>
      </c>
      <c r="Q76" s="7">
        <f t="shared" si="14"/>
        <v>0</v>
      </c>
      <c r="R76" s="7">
        <f t="shared" si="14"/>
        <v>0</v>
      </c>
      <c r="S76" s="7">
        <f t="shared" si="14"/>
        <v>0</v>
      </c>
      <c r="T76" s="7">
        <f t="shared" si="14"/>
        <v>0</v>
      </c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1:144" s="18" customFormat="1" ht="27" customHeight="1" hidden="1">
      <c r="A77" s="19"/>
      <c r="B77" s="20"/>
      <c r="C77" s="20" t="s">
        <v>134</v>
      </c>
      <c r="D77" s="21" t="s">
        <v>149</v>
      </c>
      <c r="E77" s="21"/>
      <c r="F77" s="21"/>
      <c r="G77" s="7">
        <v>600</v>
      </c>
      <c r="H77" s="7">
        <v>600</v>
      </c>
      <c r="I77" s="7">
        <v>0</v>
      </c>
      <c r="J77" s="7">
        <v>0</v>
      </c>
      <c r="K77" s="7">
        <v>0</v>
      </c>
      <c r="L77" s="7">
        <v>0</v>
      </c>
      <c r="M77" s="61">
        <v>600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1:144" s="18" customFormat="1" ht="18" customHeight="1" hidden="1">
      <c r="A78" s="19"/>
      <c r="B78" s="20"/>
      <c r="C78" s="20">
        <v>4010</v>
      </c>
      <c r="D78" s="21" t="s">
        <v>150</v>
      </c>
      <c r="E78" s="21"/>
      <c r="F78" s="21"/>
      <c r="G78" s="7">
        <v>62900</v>
      </c>
      <c r="H78" s="7">
        <v>62900</v>
      </c>
      <c r="I78" s="7">
        <v>62900</v>
      </c>
      <c r="J78" s="7">
        <v>62900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1:144" s="18" customFormat="1" ht="18" customHeight="1" hidden="1">
      <c r="A79" s="19"/>
      <c r="B79" s="20"/>
      <c r="C79" s="20">
        <v>4040</v>
      </c>
      <c r="D79" s="21" t="s">
        <v>151</v>
      </c>
      <c r="E79" s="21"/>
      <c r="F79" s="21"/>
      <c r="G79" s="7">
        <v>5143</v>
      </c>
      <c r="H79" s="7">
        <v>5143</v>
      </c>
      <c r="I79" s="7">
        <v>5143</v>
      </c>
      <c r="J79" s="7">
        <v>5143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  <row r="80" spans="1:144" s="18" customFormat="1" ht="18" customHeight="1" hidden="1">
      <c r="A80" s="19"/>
      <c r="B80" s="20"/>
      <c r="C80" s="20">
        <v>4110</v>
      </c>
      <c r="D80" s="21" t="s">
        <v>119</v>
      </c>
      <c r="E80" s="21"/>
      <c r="F80" s="21"/>
      <c r="G80" s="7">
        <v>10445</v>
      </c>
      <c r="H80" s="7">
        <v>10445</v>
      </c>
      <c r="I80" s="7">
        <v>10445</v>
      </c>
      <c r="J80" s="7">
        <v>10445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</row>
    <row r="81" spans="1:144" s="18" customFormat="1" ht="18" customHeight="1" hidden="1">
      <c r="A81" s="19"/>
      <c r="B81" s="20"/>
      <c r="C81" s="20">
        <v>4120</v>
      </c>
      <c r="D81" s="21" t="s">
        <v>152</v>
      </c>
      <c r="E81" s="21"/>
      <c r="F81" s="21"/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</row>
    <row r="82" spans="1:144" s="18" customFormat="1" ht="18" customHeight="1" hidden="1">
      <c r="A82" s="19"/>
      <c r="B82" s="20"/>
      <c r="C82" s="20">
        <v>4170</v>
      </c>
      <c r="D82" s="21" t="s">
        <v>120</v>
      </c>
      <c r="E82" s="21"/>
      <c r="F82" s="21"/>
      <c r="G82" s="7">
        <v>300</v>
      </c>
      <c r="H82" s="7">
        <v>300</v>
      </c>
      <c r="I82" s="7">
        <v>300</v>
      </c>
      <c r="J82" s="7">
        <v>300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</row>
    <row r="83" spans="1:144" s="18" customFormat="1" ht="18" customHeight="1" hidden="1">
      <c r="A83" s="19"/>
      <c r="B83" s="20"/>
      <c r="C83" s="20" t="s">
        <v>135</v>
      </c>
      <c r="D83" s="21" t="s">
        <v>121</v>
      </c>
      <c r="E83" s="21"/>
      <c r="F83" s="21"/>
      <c r="G83" s="7">
        <v>7100</v>
      </c>
      <c r="H83" s="7">
        <v>7100</v>
      </c>
      <c r="I83" s="7">
        <v>7100</v>
      </c>
      <c r="J83" s="7">
        <v>0</v>
      </c>
      <c r="K83" s="7">
        <v>7100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</row>
    <row r="84" spans="1:144" s="18" customFormat="1" ht="26.25" customHeight="1" hidden="1">
      <c r="A84" s="19"/>
      <c r="B84" s="20"/>
      <c r="C84" s="20">
        <v>4240</v>
      </c>
      <c r="D84" s="21" t="s">
        <v>194</v>
      </c>
      <c r="E84" s="21"/>
      <c r="F84" s="21"/>
      <c r="G84" s="7">
        <v>300</v>
      </c>
      <c r="H84" s="7">
        <v>300</v>
      </c>
      <c r="I84" s="7">
        <v>300</v>
      </c>
      <c r="J84" s="7">
        <v>0</v>
      </c>
      <c r="K84" s="7">
        <v>300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</row>
    <row r="85" spans="1:144" s="18" customFormat="1" ht="18" customHeight="1" hidden="1">
      <c r="A85" s="19"/>
      <c r="B85" s="20"/>
      <c r="C85" s="20" t="s">
        <v>136</v>
      </c>
      <c r="D85" s="21" t="s">
        <v>153</v>
      </c>
      <c r="E85" s="21"/>
      <c r="F85" s="21"/>
      <c r="G85" s="7">
        <v>100</v>
      </c>
      <c r="H85" s="7">
        <v>100</v>
      </c>
      <c r="I85" s="7">
        <v>100</v>
      </c>
      <c r="J85" s="7">
        <v>0</v>
      </c>
      <c r="K85" s="7">
        <v>100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</row>
    <row r="86" spans="1:144" s="18" customFormat="1" ht="18" customHeight="1" hidden="1">
      <c r="A86" s="19"/>
      <c r="B86" s="20"/>
      <c r="C86" s="20" t="s">
        <v>132</v>
      </c>
      <c r="D86" s="21" t="s">
        <v>123</v>
      </c>
      <c r="E86" s="21"/>
      <c r="F86" s="21"/>
      <c r="G86" s="7">
        <v>16310</v>
      </c>
      <c r="H86" s="7">
        <v>16310</v>
      </c>
      <c r="I86" s="7">
        <v>16310</v>
      </c>
      <c r="J86" s="7">
        <v>0</v>
      </c>
      <c r="K86" s="7">
        <v>16310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</row>
    <row r="87" spans="1:144" s="18" customFormat="1" ht="18" customHeight="1" hidden="1">
      <c r="A87" s="19"/>
      <c r="B87" s="20"/>
      <c r="C87" s="20" t="s">
        <v>137</v>
      </c>
      <c r="D87" s="21" t="s">
        <v>154</v>
      </c>
      <c r="E87" s="21"/>
      <c r="F87" s="21"/>
      <c r="G87" s="7">
        <v>100</v>
      </c>
      <c r="H87" s="7">
        <v>100</v>
      </c>
      <c r="I87" s="7">
        <v>100</v>
      </c>
      <c r="J87" s="7">
        <v>0</v>
      </c>
      <c r="K87" s="7">
        <v>100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</row>
    <row r="88" spans="1:144" s="18" customFormat="1" ht="18" customHeight="1" hidden="1">
      <c r="A88" s="19"/>
      <c r="B88" s="20"/>
      <c r="C88" s="20">
        <v>4440</v>
      </c>
      <c r="D88" s="21" t="s">
        <v>155</v>
      </c>
      <c r="E88" s="21"/>
      <c r="F88" s="21"/>
      <c r="G88" s="7">
        <v>2553</v>
      </c>
      <c r="H88" s="7">
        <v>2553</v>
      </c>
      <c r="I88" s="7">
        <v>2553</v>
      </c>
      <c r="J88" s="7">
        <v>0</v>
      </c>
      <c r="K88" s="7">
        <v>2553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</row>
    <row r="89" spans="1:144" s="18" customFormat="1" ht="12.75" hidden="1">
      <c r="A89" s="19"/>
      <c r="B89" s="20"/>
      <c r="C89" s="20">
        <v>4510</v>
      </c>
      <c r="D89" s="21" t="s">
        <v>254</v>
      </c>
      <c r="E89" s="21"/>
      <c r="F89" s="21"/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</row>
    <row r="90" spans="1:144" s="18" customFormat="1" ht="27.75" customHeight="1" hidden="1">
      <c r="A90" s="19"/>
      <c r="B90" s="20"/>
      <c r="C90" s="20">
        <v>4610</v>
      </c>
      <c r="D90" s="21" t="s">
        <v>130</v>
      </c>
      <c r="E90" s="21"/>
      <c r="F90" s="21"/>
      <c r="G90" s="7">
        <v>50</v>
      </c>
      <c r="H90" s="7">
        <v>50</v>
      </c>
      <c r="I90" s="7">
        <v>50</v>
      </c>
      <c r="J90" s="7">
        <v>0</v>
      </c>
      <c r="K90" s="7">
        <v>50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</row>
    <row r="91" spans="1:144" s="18" customFormat="1" ht="25.5" hidden="1">
      <c r="A91" s="19"/>
      <c r="B91" s="20"/>
      <c r="C91" s="20" t="s">
        <v>138</v>
      </c>
      <c r="D91" s="21" t="s">
        <v>156</v>
      </c>
      <c r="E91" s="21"/>
      <c r="F91" s="21"/>
      <c r="G91" s="7">
        <v>700</v>
      </c>
      <c r="H91" s="7">
        <v>700</v>
      </c>
      <c r="I91" s="7">
        <v>700</v>
      </c>
      <c r="J91" s="7">
        <v>0</v>
      </c>
      <c r="K91" s="7">
        <v>700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</row>
    <row r="92" spans="1:144" s="18" customFormat="1" ht="29.25" customHeight="1">
      <c r="A92" s="19"/>
      <c r="B92" s="20">
        <v>75022</v>
      </c>
      <c r="C92" s="20"/>
      <c r="D92" s="21" t="s">
        <v>363</v>
      </c>
      <c r="E92" s="21">
        <v>300</v>
      </c>
      <c r="F92" s="21"/>
      <c r="G92" s="21">
        <f aca="true" t="shared" si="15" ref="G92:T92">SUM(G93:G96)</f>
        <v>72464</v>
      </c>
      <c r="H92" s="21">
        <f t="shared" si="15"/>
        <v>72464</v>
      </c>
      <c r="I92" s="21">
        <f t="shared" si="15"/>
        <v>3920</v>
      </c>
      <c r="J92" s="21">
        <f t="shared" si="15"/>
        <v>0</v>
      </c>
      <c r="K92" s="21">
        <f t="shared" si="15"/>
        <v>3920</v>
      </c>
      <c r="L92" s="21">
        <f t="shared" si="15"/>
        <v>0</v>
      </c>
      <c r="M92" s="21">
        <f t="shared" si="15"/>
        <v>68544</v>
      </c>
      <c r="N92" s="21">
        <f t="shared" si="15"/>
        <v>0</v>
      </c>
      <c r="O92" s="21">
        <f t="shared" si="15"/>
        <v>0</v>
      </c>
      <c r="P92" s="21">
        <f t="shared" si="15"/>
        <v>0</v>
      </c>
      <c r="Q92" s="21">
        <f t="shared" si="15"/>
        <v>0</v>
      </c>
      <c r="R92" s="21">
        <f t="shared" si="15"/>
        <v>0</v>
      </c>
      <c r="S92" s="21">
        <f t="shared" si="15"/>
        <v>0</v>
      </c>
      <c r="T92" s="21">
        <f t="shared" si="15"/>
        <v>0</v>
      </c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</row>
    <row r="93" spans="1:144" s="18" customFormat="1" ht="25.5" customHeight="1" hidden="1">
      <c r="A93" s="19"/>
      <c r="B93" s="20"/>
      <c r="C93" s="20">
        <v>3030</v>
      </c>
      <c r="D93" s="21" t="s">
        <v>157</v>
      </c>
      <c r="E93" s="21"/>
      <c r="F93" s="21"/>
      <c r="G93" s="7">
        <v>68544</v>
      </c>
      <c r="H93" s="7">
        <v>68544</v>
      </c>
      <c r="I93" s="7">
        <v>0</v>
      </c>
      <c r="J93" s="7">
        <v>0</v>
      </c>
      <c r="K93" s="7">
        <v>0</v>
      </c>
      <c r="L93" s="7">
        <v>0</v>
      </c>
      <c r="M93" s="7">
        <v>68544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</row>
    <row r="94" spans="1:144" s="18" customFormat="1" ht="18" customHeight="1">
      <c r="A94" s="19"/>
      <c r="B94" s="20"/>
      <c r="C94" s="20">
        <v>4210</v>
      </c>
      <c r="D94" s="21" t="s">
        <v>121</v>
      </c>
      <c r="E94" s="21">
        <v>300</v>
      </c>
      <c r="F94" s="21"/>
      <c r="G94" s="7">
        <v>2220</v>
      </c>
      <c r="H94" s="7">
        <v>2220</v>
      </c>
      <c r="I94" s="7">
        <v>2220</v>
      </c>
      <c r="J94" s="7">
        <v>0</v>
      </c>
      <c r="K94" s="7">
        <v>2220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</row>
    <row r="95" spans="1:144" s="18" customFormat="1" ht="18" customHeight="1" hidden="1">
      <c r="A95" s="19"/>
      <c r="B95" s="20"/>
      <c r="C95" s="20" t="s">
        <v>132</v>
      </c>
      <c r="D95" s="21" t="s">
        <v>123</v>
      </c>
      <c r="E95" s="21"/>
      <c r="F95" s="21"/>
      <c r="G95" s="7">
        <v>860</v>
      </c>
      <c r="H95" s="7">
        <v>860</v>
      </c>
      <c r="I95" s="7">
        <v>860</v>
      </c>
      <c r="J95" s="7">
        <v>0</v>
      </c>
      <c r="K95" s="7">
        <v>860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</row>
    <row r="96" spans="1:144" s="18" customFormat="1" ht="39" customHeight="1" hidden="1">
      <c r="A96" s="19"/>
      <c r="B96" s="20"/>
      <c r="C96" s="20" t="s">
        <v>139</v>
      </c>
      <c r="D96" s="21" t="s">
        <v>362</v>
      </c>
      <c r="E96" s="21"/>
      <c r="F96" s="21"/>
      <c r="G96" s="7">
        <v>840</v>
      </c>
      <c r="H96" s="7">
        <v>840</v>
      </c>
      <c r="I96" s="7">
        <v>840</v>
      </c>
      <c r="J96" s="7">
        <v>0</v>
      </c>
      <c r="K96" s="7">
        <v>840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</row>
    <row r="97" spans="1:144" s="18" customFormat="1" ht="26.25" customHeight="1">
      <c r="A97" s="19"/>
      <c r="B97" s="20">
        <v>75023</v>
      </c>
      <c r="C97" s="20"/>
      <c r="D97" s="21" t="s">
        <v>364</v>
      </c>
      <c r="E97" s="21">
        <f>SUM(E98:E126)</f>
        <v>1000</v>
      </c>
      <c r="F97" s="21">
        <f aca="true" t="shared" si="16" ref="F97:T97">SUM(F98:F126)</f>
        <v>1300</v>
      </c>
      <c r="G97" s="21">
        <f t="shared" si="16"/>
        <v>1602447</v>
      </c>
      <c r="H97" s="21">
        <f t="shared" si="16"/>
        <v>1592447</v>
      </c>
      <c r="I97" s="21">
        <f t="shared" si="16"/>
        <v>1587447</v>
      </c>
      <c r="J97" s="21">
        <f t="shared" si="16"/>
        <v>1085725</v>
      </c>
      <c r="K97" s="21">
        <f t="shared" si="16"/>
        <v>501722</v>
      </c>
      <c r="L97" s="21">
        <f t="shared" si="16"/>
        <v>0</v>
      </c>
      <c r="M97" s="21">
        <f t="shared" si="16"/>
        <v>5000</v>
      </c>
      <c r="N97" s="21">
        <f t="shared" si="16"/>
        <v>0</v>
      </c>
      <c r="O97" s="21">
        <f t="shared" si="16"/>
        <v>0</v>
      </c>
      <c r="P97" s="21">
        <f t="shared" si="16"/>
        <v>0</v>
      </c>
      <c r="Q97" s="21">
        <f t="shared" si="16"/>
        <v>10000</v>
      </c>
      <c r="R97" s="21">
        <f t="shared" si="16"/>
        <v>10000</v>
      </c>
      <c r="S97" s="21">
        <f t="shared" si="16"/>
        <v>0</v>
      </c>
      <c r="T97" s="21">
        <f t="shared" si="16"/>
        <v>0</v>
      </c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</row>
    <row r="98" spans="1:144" s="18" customFormat="1" ht="27" customHeight="1" hidden="1">
      <c r="A98" s="19"/>
      <c r="B98" s="20"/>
      <c r="C98" s="20">
        <v>3020</v>
      </c>
      <c r="D98" s="21" t="s">
        <v>365</v>
      </c>
      <c r="E98" s="21"/>
      <c r="F98" s="21"/>
      <c r="G98" s="7">
        <v>5000</v>
      </c>
      <c r="H98" s="7">
        <v>5000</v>
      </c>
      <c r="I98" s="7">
        <v>0</v>
      </c>
      <c r="J98" s="7">
        <v>0</v>
      </c>
      <c r="K98" s="7">
        <v>0</v>
      </c>
      <c r="L98" s="7">
        <v>0</v>
      </c>
      <c r="M98" s="61">
        <v>5000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7">
        <v>0</v>
      </c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</row>
    <row r="99" spans="1:144" s="18" customFormat="1" ht="18" customHeight="1" hidden="1">
      <c r="A99" s="19"/>
      <c r="B99" s="20"/>
      <c r="C99" s="20">
        <v>4010</v>
      </c>
      <c r="D99" s="21" t="s">
        <v>150</v>
      </c>
      <c r="E99" s="21"/>
      <c r="F99" s="21"/>
      <c r="G99" s="7">
        <v>860240</v>
      </c>
      <c r="H99" s="7">
        <v>860240</v>
      </c>
      <c r="I99" s="7">
        <v>860240</v>
      </c>
      <c r="J99" s="7">
        <v>860240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</row>
    <row r="100" spans="1:144" s="18" customFormat="1" ht="18" customHeight="1" hidden="1">
      <c r="A100" s="19"/>
      <c r="B100" s="20"/>
      <c r="C100" s="20">
        <v>4040</v>
      </c>
      <c r="D100" s="21" t="s">
        <v>158</v>
      </c>
      <c r="E100" s="21"/>
      <c r="F100" s="21"/>
      <c r="G100" s="7">
        <v>67115</v>
      </c>
      <c r="H100" s="7">
        <v>67115</v>
      </c>
      <c r="I100" s="7">
        <v>67115</v>
      </c>
      <c r="J100" s="7">
        <v>67115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</row>
    <row r="101" spans="1:144" s="18" customFormat="1" ht="18" customHeight="1" hidden="1">
      <c r="A101" s="19"/>
      <c r="B101" s="20"/>
      <c r="C101" s="20">
        <v>4110</v>
      </c>
      <c r="D101" s="21" t="s">
        <v>119</v>
      </c>
      <c r="E101" s="21"/>
      <c r="F101" s="21"/>
      <c r="G101" s="7">
        <v>133087</v>
      </c>
      <c r="H101" s="7">
        <v>133087</v>
      </c>
      <c r="I101" s="7">
        <v>133087</v>
      </c>
      <c r="J101" s="7">
        <v>133087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</row>
    <row r="102" spans="1:144" s="18" customFormat="1" ht="18" customHeight="1" hidden="1">
      <c r="A102" s="19"/>
      <c r="B102" s="20"/>
      <c r="C102" s="20">
        <v>4120</v>
      </c>
      <c r="D102" s="21" t="s">
        <v>152</v>
      </c>
      <c r="E102" s="21"/>
      <c r="F102" s="21"/>
      <c r="G102" s="7">
        <v>20283</v>
      </c>
      <c r="H102" s="7">
        <v>20283</v>
      </c>
      <c r="I102" s="7">
        <v>20283</v>
      </c>
      <c r="J102" s="7">
        <v>20283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</row>
    <row r="103" spans="1:144" s="18" customFormat="1" ht="18" customHeight="1" hidden="1">
      <c r="A103" s="19"/>
      <c r="B103" s="20"/>
      <c r="C103" s="20" t="s">
        <v>140</v>
      </c>
      <c r="D103" s="21" t="s">
        <v>159</v>
      </c>
      <c r="E103" s="21"/>
      <c r="F103" s="21"/>
      <c r="G103" s="7">
        <v>500</v>
      </c>
      <c r="H103" s="7">
        <v>500</v>
      </c>
      <c r="I103" s="7">
        <v>500</v>
      </c>
      <c r="J103" s="7">
        <v>0</v>
      </c>
      <c r="K103" s="7">
        <v>500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</row>
    <row r="104" spans="1:144" s="18" customFormat="1" ht="18" customHeight="1" hidden="1">
      <c r="A104" s="19"/>
      <c r="B104" s="20"/>
      <c r="C104" s="20" t="s">
        <v>116</v>
      </c>
      <c r="D104" s="21" t="s">
        <v>120</v>
      </c>
      <c r="E104" s="21"/>
      <c r="F104" s="21"/>
      <c r="G104" s="7">
        <v>5000</v>
      </c>
      <c r="H104" s="7">
        <v>5000</v>
      </c>
      <c r="I104" s="7">
        <v>5000</v>
      </c>
      <c r="J104" s="7">
        <v>5000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</row>
    <row r="105" spans="1:144" s="18" customFormat="1" ht="18" customHeight="1" hidden="1">
      <c r="A105" s="19"/>
      <c r="B105" s="20"/>
      <c r="C105" s="20">
        <v>4210</v>
      </c>
      <c r="D105" s="21" t="s">
        <v>121</v>
      </c>
      <c r="E105" s="21"/>
      <c r="F105" s="21"/>
      <c r="G105" s="7">
        <v>149980</v>
      </c>
      <c r="H105" s="7">
        <v>149980</v>
      </c>
      <c r="I105" s="7">
        <v>149980</v>
      </c>
      <c r="J105" s="7">
        <v>0</v>
      </c>
      <c r="K105" s="7">
        <v>149980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</row>
    <row r="106" spans="1:144" s="18" customFormat="1" ht="27" customHeight="1" hidden="1">
      <c r="A106" s="19"/>
      <c r="B106" s="20"/>
      <c r="C106" s="20" t="s">
        <v>141</v>
      </c>
      <c r="D106" s="21" t="s">
        <v>366</v>
      </c>
      <c r="E106" s="21"/>
      <c r="F106" s="21"/>
      <c r="G106" s="7">
        <v>200</v>
      </c>
      <c r="H106" s="7">
        <v>200</v>
      </c>
      <c r="I106" s="7">
        <v>200</v>
      </c>
      <c r="J106" s="7">
        <v>0</v>
      </c>
      <c r="K106" s="7">
        <v>200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</row>
    <row r="107" spans="1:144" s="18" customFormat="1" ht="27" customHeight="1" hidden="1">
      <c r="A107" s="19"/>
      <c r="B107" s="20"/>
      <c r="C107" s="20">
        <v>4240</v>
      </c>
      <c r="D107" s="21" t="s">
        <v>194</v>
      </c>
      <c r="E107" s="21"/>
      <c r="F107" s="21"/>
      <c r="G107" s="7">
        <v>1300</v>
      </c>
      <c r="H107" s="7">
        <v>1300</v>
      </c>
      <c r="I107" s="7">
        <v>1300</v>
      </c>
      <c r="J107" s="7">
        <v>0</v>
      </c>
      <c r="K107" s="7">
        <v>1300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</row>
    <row r="108" spans="1:144" s="18" customFormat="1" ht="18" customHeight="1" hidden="1">
      <c r="A108" s="19"/>
      <c r="B108" s="20"/>
      <c r="C108" s="20">
        <v>4260</v>
      </c>
      <c r="D108" s="21" t="s">
        <v>129</v>
      </c>
      <c r="E108" s="21"/>
      <c r="F108" s="21"/>
      <c r="G108" s="7">
        <v>113500</v>
      </c>
      <c r="H108" s="7">
        <v>113500</v>
      </c>
      <c r="I108" s="7">
        <v>113500</v>
      </c>
      <c r="J108" s="7">
        <v>0</v>
      </c>
      <c r="K108" s="7">
        <v>113500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</row>
    <row r="109" spans="1:144" s="18" customFormat="1" ht="18" customHeight="1" hidden="1">
      <c r="A109" s="19"/>
      <c r="B109" s="20"/>
      <c r="C109" s="20" t="s">
        <v>127</v>
      </c>
      <c r="D109" s="21" t="s">
        <v>122</v>
      </c>
      <c r="E109" s="21"/>
      <c r="F109" s="21"/>
      <c r="G109" s="7">
        <v>16800</v>
      </c>
      <c r="H109" s="7">
        <v>16800</v>
      </c>
      <c r="I109" s="7">
        <v>16800</v>
      </c>
      <c r="J109" s="7">
        <v>0</v>
      </c>
      <c r="K109" s="7">
        <v>16800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</row>
    <row r="110" spans="1:144" s="18" customFormat="1" ht="18" customHeight="1" hidden="1">
      <c r="A110" s="19"/>
      <c r="B110" s="20"/>
      <c r="C110" s="20" t="s">
        <v>136</v>
      </c>
      <c r="D110" s="21" t="s">
        <v>153</v>
      </c>
      <c r="E110" s="21"/>
      <c r="F110" s="21"/>
      <c r="G110" s="7">
        <v>1800</v>
      </c>
      <c r="H110" s="7">
        <v>1800</v>
      </c>
      <c r="I110" s="7">
        <v>1800</v>
      </c>
      <c r="J110" s="7">
        <v>0</v>
      </c>
      <c r="K110" s="7">
        <v>1800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</row>
    <row r="111" spans="1:144" s="18" customFormat="1" ht="18" customHeight="1" hidden="1">
      <c r="A111" s="19"/>
      <c r="B111" s="20"/>
      <c r="C111" s="20">
        <v>4300</v>
      </c>
      <c r="D111" s="21" t="s">
        <v>123</v>
      </c>
      <c r="E111" s="21"/>
      <c r="F111" s="21"/>
      <c r="G111" s="7">
        <v>83000</v>
      </c>
      <c r="H111" s="7">
        <v>83000</v>
      </c>
      <c r="I111" s="7">
        <v>83000</v>
      </c>
      <c r="J111" s="7">
        <v>0</v>
      </c>
      <c r="K111" s="7">
        <v>83000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</row>
    <row r="112" spans="1:144" s="18" customFormat="1" ht="18" customHeight="1" hidden="1">
      <c r="A112" s="19"/>
      <c r="B112" s="20"/>
      <c r="C112" s="20" t="s">
        <v>143</v>
      </c>
      <c r="D112" s="21" t="s">
        <v>368</v>
      </c>
      <c r="E112" s="21"/>
      <c r="F112" s="21"/>
      <c r="G112" s="7">
        <v>3900</v>
      </c>
      <c r="H112" s="7">
        <v>3900</v>
      </c>
      <c r="I112" s="7">
        <v>3900</v>
      </c>
      <c r="J112" s="7">
        <v>0</v>
      </c>
      <c r="K112" s="7">
        <v>3900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</row>
    <row r="113" spans="1:144" s="18" customFormat="1" ht="39.75" customHeight="1" hidden="1">
      <c r="A113" s="19"/>
      <c r="B113" s="20"/>
      <c r="C113" s="20" t="s">
        <v>139</v>
      </c>
      <c r="D113" s="21" t="s">
        <v>362</v>
      </c>
      <c r="E113" s="21"/>
      <c r="F113" s="21"/>
      <c r="G113" s="7">
        <v>7000</v>
      </c>
      <c r="H113" s="7">
        <v>7000</v>
      </c>
      <c r="I113" s="7">
        <v>7000</v>
      </c>
      <c r="J113" s="7">
        <v>0</v>
      </c>
      <c r="K113" s="7">
        <v>7000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</row>
    <row r="114" spans="1:144" s="18" customFormat="1" ht="39" customHeight="1" hidden="1">
      <c r="A114" s="19"/>
      <c r="B114" s="20"/>
      <c r="C114" s="20" t="s">
        <v>144</v>
      </c>
      <c r="D114" s="21" t="s">
        <v>367</v>
      </c>
      <c r="E114" s="21"/>
      <c r="F114" s="21"/>
      <c r="G114" s="7">
        <v>5500</v>
      </c>
      <c r="H114" s="7">
        <v>5500</v>
      </c>
      <c r="I114" s="7">
        <v>5500</v>
      </c>
      <c r="J114" s="7">
        <v>0</v>
      </c>
      <c r="K114" s="7">
        <v>5500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</row>
    <row r="115" spans="1:144" s="18" customFormat="1" ht="27" customHeight="1" hidden="1">
      <c r="A115" s="19"/>
      <c r="B115" s="20"/>
      <c r="C115" s="20">
        <v>4390</v>
      </c>
      <c r="D115" s="21" t="s">
        <v>249</v>
      </c>
      <c r="E115" s="21"/>
      <c r="F115" s="21"/>
      <c r="G115" s="7">
        <v>140</v>
      </c>
      <c r="H115" s="7">
        <v>140</v>
      </c>
      <c r="I115" s="7">
        <v>140</v>
      </c>
      <c r="J115" s="7">
        <v>0</v>
      </c>
      <c r="K115" s="7">
        <v>140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</row>
    <row r="116" spans="1:144" s="18" customFormat="1" ht="18" customHeight="1">
      <c r="A116" s="19"/>
      <c r="B116" s="20"/>
      <c r="C116" s="20">
        <v>4410</v>
      </c>
      <c r="D116" s="21" t="s">
        <v>154</v>
      </c>
      <c r="E116" s="21">
        <v>1000</v>
      </c>
      <c r="F116" s="21"/>
      <c r="G116" s="7">
        <v>8500</v>
      </c>
      <c r="H116" s="7">
        <v>8500</v>
      </c>
      <c r="I116" s="7">
        <v>8500</v>
      </c>
      <c r="J116" s="7">
        <v>0</v>
      </c>
      <c r="K116" s="7">
        <v>8500</v>
      </c>
      <c r="L116" s="7">
        <v>0</v>
      </c>
      <c r="M116" s="61"/>
      <c r="N116" s="61"/>
      <c r="O116" s="61"/>
      <c r="P116" s="61"/>
      <c r="Q116" s="7">
        <v>0</v>
      </c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</row>
    <row r="117" spans="1:144" s="18" customFormat="1" ht="18" customHeight="1">
      <c r="A117" s="19"/>
      <c r="B117" s="20"/>
      <c r="C117" s="20">
        <v>4430</v>
      </c>
      <c r="D117" s="21" t="s">
        <v>124</v>
      </c>
      <c r="E117" s="21"/>
      <c r="F117" s="21">
        <v>1300</v>
      </c>
      <c r="G117" s="7">
        <v>15125</v>
      </c>
      <c r="H117" s="7">
        <v>15125</v>
      </c>
      <c r="I117" s="7">
        <v>15125</v>
      </c>
      <c r="J117" s="7">
        <v>0</v>
      </c>
      <c r="K117" s="7">
        <v>15125</v>
      </c>
      <c r="L117" s="7">
        <v>0</v>
      </c>
      <c r="M117" s="61"/>
      <c r="N117" s="61"/>
      <c r="O117" s="61"/>
      <c r="P117" s="61"/>
      <c r="Q117" s="7">
        <v>0</v>
      </c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</row>
    <row r="118" spans="1:144" s="18" customFormat="1" ht="18" customHeight="1" hidden="1">
      <c r="A118" s="19"/>
      <c r="B118" s="20"/>
      <c r="C118" s="20">
        <v>4440</v>
      </c>
      <c r="D118" s="21" t="s">
        <v>155</v>
      </c>
      <c r="E118" s="21"/>
      <c r="F118" s="21"/>
      <c r="G118" s="7">
        <v>32640</v>
      </c>
      <c r="H118" s="7">
        <v>32640</v>
      </c>
      <c r="I118" s="7">
        <v>32640</v>
      </c>
      <c r="J118" s="7">
        <v>0</v>
      </c>
      <c r="K118" s="7">
        <v>32640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</row>
    <row r="119" spans="1:144" s="18" customFormat="1" ht="18" customHeight="1" hidden="1">
      <c r="A119" s="19"/>
      <c r="B119" s="20"/>
      <c r="C119" s="20" t="s">
        <v>145</v>
      </c>
      <c r="D119" s="21" t="s">
        <v>14</v>
      </c>
      <c r="E119" s="21"/>
      <c r="F119" s="21"/>
      <c r="G119" s="7">
        <v>51815</v>
      </c>
      <c r="H119" s="7">
        <v>51815</v>
      </c>
      <c r="I119" s="7">
        <v>51815</v>
      </c>
      <c r="J119" s="7">
        <v>0</v>
      </c>
      <c r="K119" s="7">
        <v>51815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</row>
    <row r="120" spans="1:144" s="18" customFormat="1" ht="18" customHeight="1" hidden="1">
      <c r="A120" s="19"/>
      <c r="B120" s="20"/>
      <c r="C120" s="20" t="s">
        <v>146</v>
      </c>
      <c r="D120" s="21" t="s">
        <v>385</v>
      </c>
      <c r="E120" s="21"/>
      <c r="F120" s="21"/>
      <c r="G120" s="7">
        <v>1508</v>
      </c>
      <c r="H120" s="7">
        <v>1508</v>
      </c>
      <c r="I120" s="7">
        <v>1508</v>
      </c>
      <c r="J120" s="7">
        <v>0</v>
      </c>
      <c r="K120" s="7">
        <v>1508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</row>
    <row r="121" spans="1:144" s="18" customFormat="1" ht="18" customHeight="1" hidden="1">
      <c r="A121" s="19"/>
      <c r="B121" s="20"/>
      <c r="C121" s="20">
        <v>4510</v>
      </c>
      <c r="D121" s="21" t="s">
        <v>254</v>
      </c>
      <c r="E121" s="21"/>
      <c r="F121" s="21"/>
      <c r="G121" s="7">
        <v>100</v>
      </c>
      <c r="H121" s="7">
        <v>100</v>
      </c>
      <c r="I121" s="7">
        <v>100</v>
      </c>
      <c r="J121" s="7">
        <v>0</v>
      </c>
      <c r="K121" s="7">
        <v>100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</row>
    <row r="122" spans="1:144" s="18" customFormat="1" ht="18" customHeight="1" hidden="1">
      <c r="A122" s="19"/>
      <c r="B122" s="20"/>
      <c r="C122" s="20" t="s">
        <v>147</v>
      </c>
      <c r="D122" s="21" t="s">
        <v>369</v>
      </c>
      <c r="E122" s="21"/>
      <c r="F122" s="21"/>
      <c r="G122" s="7">
        <v>2504</v>
      </c>
      <c r="H122" s="7">
        <v>2504</v>
      </c>
      <c r="I122" s="7">
        <v>2504</v>
      </c>
      <c r="J122" s="7">
        <v>0</v>
      </c>
      <c r="K122" s="7">
        <v>2504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</row>
    <row r="123" spans="1:144" s="18" customFormat="1" ht="18" customHeight="1" hidden="1">
      <c r="A123" s="19"/>
      <c r="B123" s="20"/>
      <c r="C123" s="20">
        <v>4580</v>
      </c>
      <c r="D123" s="21" t="s">
        <v>10</v>
      </c>
      <c r="E123" s="21"/>
      <c r="F123" s="21"/>
      <c r="G123" s="7">
        <v>10</v>
      </c>
      <c r="H123" s="7">
        <v>10</v>
      </c>
      <c r="I123" s="7">
        <v>10</v>
      </c>
      <c r="J123" s="7">
        <v>0</v>
      </c>
      <c r="K123" s="7">
        <v>10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</row>
    <row r="124" spans="1:144" s="18" customFormat="1" ht="26.25" customHeight="1" hidden="1">
      <c r="A124" s="19"/>
      <c r="B124" s="20"/>
      <c r="C124" s="20" t="s">
        <v>128</v>
      </c>
      <c r="D124" s="21" t="s">
        <v>130</v>
      </c>
      <c r="E124" s="21"/>
      <c r="F124" s="21"/>
      <c r="G124" s="7">
        <v>100</v>
      </c>
      <c r="H124" s="7">
        <v>100</v>
      </c>
      <c r="I124" s="7">
        <v>100</v>
      </c>
      <c r="J124" s="7">
        <v>0</v>
      </c>
      <c r="K124" s="7">
        <v>100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</row>
    <row r="125" spans="1:144" s="18" customFormat="1" ht="25.5" hidden="1">
      <c r="A125" s="19"/>
      <c r="B125" s="20"/>
      <c r="C125" s="20" t="s">
        <v>138</v>
      </c>
      <c r="D125" s="21" t="s">
        <v>156</v>
      </c>
      <c r="E125" s="21"/>
      <c r="F125" s="21"/>
      <c r="G125" s="7">
        <v>5800</v>
      </c>
      <c r="H125" s="7">
        <v>5800</v>
      </c>
      <c r="I125" s="7">
        <v>5800</v>
      </c>
      <c r="J125" s="7">
        <v>0</v>
      </c>
      <c r="K125" s="7">
        <v>5800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</row>
    <row r="126" spans="1:144" s="18" customFormat="1" ht="25.5" hidden="1">
      <c r="A126" s="19"/>
      <c r="B126" s="20"/>
      <c r="C126" s="20">
        <v>6050</v>
      </c>
      <c r="D126" s="21" t="s">
        <v>131</v>
      </c>
      <c r="E126" s="21"/>
      <c r="F126" s="21"/>
      <c r="G126" s="7">
        <v>10000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10000</v>
      </c>
      <c r="R126" s="7">
        <v>10000</v>
      </c>
      <c r="S126" s="7">
        <v>0</v>
      </c>
      <c r="T126" s="7">
        <v>0</v>
      </c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</row>
    <row r="127" spans="1:144" s="18" customFormat="1" ht="18" customHeight="1" hidden="1">
      <c r="A127" s="19"/>
      <c r="B127" s="20">
        <v>75056</v>
      </c>
      <c r="C127" s="20"/>
      <c r="D127" s="21" t="s">
        <v>309</v>
      </c>
      <c r="E127" s="21">
        <f>E128+E130+E131+E132+E133+E129</f>
        <v>0</v>
      </c>
      <c r="F127" s="21">
        <f aca="true" t="shared" si="17" ref="F127:T127">F128+F130+F131+F132+F133+F129</f>
        <v>0</v>
      </c>
      <c r="G127" s="21">
        <f t="shared" si="17"/>
        <v>24540</v>
      </c>
      <c r="H127" s="21">
        <f t="shared" si="17"/>
        <v>24540</v>
      </c>
      <c r="I127" s="21">
        <f t="shared" si="17"/>
        <v>6040</v>
      </c>
      <c r="J127" s="21">
        <f t="shared" si="17"/>
        <v>5240</v>
      </c>
      <c r="K127" s="21">
        <f t="shared" si="17"/>
        <v>800</v>
      </c>
      <c r="L127" s="21">
        <f t="shared" si="17"/>
        <v>0</v>
      </c>
      <c r="M127" s="21">
        <f t="shared" si="17"/>
        <v>18500</v>
      </c>
      <c r="N127" s="21">
        <f t="shared" si="17"/>
        <v>0</v>
      </c>
      <c r="O127" s="21">
        <f t="shared" si="17"/>
        <v>0</v>
      </c>
      <c r="P127" s="21">
        <f t="shared" si="17"/>
        <v>0</v>
      </c>
      <c r="Q127" s="21">
        <f t="shared" si="17"/>
        <v>0</v>
      </c>
      <c r="R127" s="21">
        <f t="shared" si="17"/>
        <v>0</v>
      </c>
      <c r="S127" s="21">
        <f t="shared" si="17"/>
        <v>0</v>
      </c>
      <c r="T127" s="21">
        <f t="shared" si="17"/>
        <v>0</v>
      </c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</row>
    <row r="128" spans="1:144" s="18" customFormat="1" ht="26.25" customHeight="1" hidden="1">
      <c r="A128" s="19"/>
      <c r="B128" s="20"/>
      <c r="C128" s="20">
        <v>3020</v>
      </c>
      <c r="D128" s="21" t="s">
        <v>149</v>
      </c>
      <c r="E128" s="21"/>
      <c r="F128" s="21"/>
      <c r="G128" s="7">
        <v>6400</v>
      </c>
      <c r="H128" s="7">
        <v>6400</v>
      </c>
      <c r="I128" s="7">
        <v>0</v>
      </c>
      <c r="J128" s="7">
        <v>0</v>
      </c>
      <c r="K128" s="7">
        <v>0</v>
      </c>
      <c r="L128" s="7">
        <v>0</v>
      </c>
      <c r="M128" s="7">
        <v>6400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</row>
    <row r="129" spans="1:144" s="18" customFormat="1" ht="26.25" customHeight="1" hidden="1">
      <c r="A129" s="19"/>
      <c r="B129" s="20"/>
      <c r="C129" s="37">
        <v>3040</v>
      </c>
      <c r="D129" s="115" t="s">
        <v>401</v>
      </c>
      <c r="E129" s="21"/>
      <c r="F129" s="21">
        <v>0</v>
      </c>
      <c r="G129" s="7">
        <v>12100</v>
      </c>
      <c r="H129" s="7">
        <v>12100</v>
      </c>
      <c r="I129" s="7">
        <v>0</v>
      </c>
      <c r="J129" s="7">
        <v>0</v>
      </c>
      <c r="K129" s="7">
        <v>0</v>
      </c>
      <c r="L129" s="7">
        <v>0</v>
      </c>
      <c r="M129" s="7">
        <v>12100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</row>
    <row r="130" spans="1:144" s="18" customFormat="1" ht="18" customHeight="1" hidden="1">
      <c r="A130" s="19"/>
      <c r="B130" s="20"/>
      <c r="C130" s="20">
        <v>4110</v>
      </c>
      <c r="D130" s="21" t="s">
        <v>119</v>
      </c>
      <c r="E130" s="21"/>
      <c r="F130" s="21"/>
      <c r="G130" s="7">
        <v>3065</v>
      </c>
      <c r="H130" s="7">
        <v>3065</v>
      </c>
      <c r="I130" s="7">
        <v>3065</v>
      </c>
      <c r="J130" s="7">
        <v>3065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</row>
    <row r="131" spans="1:144" s="18" customFormat="1" ht="18" customHeight="1" hidden="1">
      <c r="A131" s="19"/>
      <c r="B131" s="20"/>
      <c r="C131" s="20">
        <v>4120</v>
      </c>
      <c r="D131" s="21" t="s">
        <v>152</v>
      </c>
      <c r="E131" s="21"/>
      <c r="F131" s="21"/>
      <c r="G131" s="7">
        <v>495</v>
      </c>
      <c r="H131" s="7">
        <v>495</v>
      </c>
      <c r="I131" s="7">
        <v>495</v>
      </c>
      <c r="J131" s="7">
        <v>495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</row>
    <row r="132" spans="1:144" s="18" customFormat="1" ht="18" customHeight="1" hidden="1">
      <c r="A132" s="19"/>
      <c r="B132" s="20"/>
      <c r="C132" s="20">
        <v>4170</v>
      </c>
      <c r="D132" s="21" t="s">
        <v>120</v>
      </c>
      <c r="E132" s="21"/>
      <c r="F132" s="21"/>
      <c r="G132" s="7">
        <v>1680</v>
      </c>
      <c r="H132" s="7">
        <v>1680</v>
      </c>
      <c r="I132" s="7">
        <v>1680</v>
      </c>
      <c r="J132" s="7">
        <v>1680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</row>
    <row r="133" spans="1:144" s="18" customFormat="1" ht="18" customHeight="1" hidden="1">
      <c r="A133" s="19"/>
      <c r="B133" s="20"/>
      <c r="C133" s="20">
        <v>4210</v>
      </c>
      <c r="D133" s="21" t="s">
        <v>121</v>
      </c>
      <c r="E133" s="21"/>
      <c r="F133" s="21"/>
      <c r="G133" s="7">
        <v>800</v>
      </c>
      <c r="H133" s="7">
        <v>800</v>
      </c>
      <c r="I133" s="7">
        <v>800</v>
      </c>
      <c r="J133" s="7">
        <v>0</v>
      </c>
      <c r="K133" s="7">
        <v>800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</row>
    <row r="134" spans="1:144" s="18" customFormat="1" ht="27" customHeight="1" hidden="1">
      <c r="A134" s="19"/>
      <c r="B134" s="20" t="s">
        <v>133</v>
      </c>
      <c r="C134" s="20"/>
      <c r="D134" s="21" t="s">
        <v>370</v>
      </c>
      <c r="E134" s="21">
        <f>E135+E136+E137</f>
        <v>0</v>
      </c>
      <c r="F134" s="21"/>
      <c r="G134" s="21">
        <f aca="true" t="shared" si="18" ref="G134:T134">SUM(G136:G137)</f>
        <v>40000</v>
      </c>
      <c r="H134" s="21">
        <f t="shared" si="18"/>
        <v>40000</v>
      </c>
      <c r="I134" s="21">
        <f t="shared" si="18"/>
        <v>40000</v>
      </c>
      <c r="J134" s="21">
        <f t="shared" si="18"/>
        <v>0</v>
      </c>
      <c r="K134" s="21">
        <f t="shared" si="18"/>
        <v>40000</v>
      </c>
      <c r="L134" s="21">
        <f t="shared" si="18"/>
        <v>0</v>
      </c>
      <c r="M134" s="21">
        <f t="shared" si="18"/>
        <v>0</v>
      </c>
      <c r="N134" s="21">
        <f t="shared" si="18"/>
        <v>0</v>
      </c>
      <c r="O134" s="21">
        <f t="shared" si="18"/>
        <v>0</v>
      </c>
      <c r="P134" s="21">
        <f t="shared" si="18"/>
        <v>0</v>
      </c>
      <c r="Q134" s="21">
        <f t="shared" si="18"/>
        <v>0</v>
      </c>
      <c r="R134" s="21">
        <f t="shared" si="18"/>
        <v>0</v>
      </c>
      <c r="S134" s="21">
        <f t="shared" si="18"/>
        <v>0</v>
      </c>
      <c r="T134" s="21">
        <f t="shared" si="18"/>
        <v>0</v>
      </c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</row>
    <row r="135" spans="1:144" s="18" customFormat="1" ht="26.25" customHeight="1" hidden="1">
      <c r="A135" s="19"/>
      <c r="B135" s="20"/>
      <c r="C135" s="20">
        <v>3020</v>
      </c>
      <c r="D135" s="21" t="s">
        <v>149</v>
      </c>
      <c r="E135" s="21"/>
      <c r="F135" s="21"/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</row>
    <row r="136" spans="1:144" s="18" customFormat="1" ht="18" customHeight="1" hidden="1">
      <c r="A136" s="19"/>
      <c r="B136" s="20"/>
      <c r="C136" s="20" t="s">
        <v>135</v>
      </c>
      <c r="D136" s="21" t="s">
        <v>121</v>
      </c>
      <c r="E136" s="21"/>
      <c r="F136" s="21"/>
      <c r="G136" s="7">
        <v>17800</v>
      </c>
      <c r="H136" s="7">
        <v>17800</v>
      </c>
      <c r="I136" s="7">
        <v>17800</v>
      </c>
      <c r="J136" s="7">
        <v>0</v>
      </c>
      <c r="K136" s="7">
        <v>17800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</row>
    <row r="137" spans="1:144" s="18" customFormat="1" ht="18" customHeight="1" hidden="1">
      <c r="A137" s="19"/>
      <c r="B137" s="20"/>
      <c r="C137" s="20" t="s">
        <v>132</v>
      </c>
      <c r="D137" s="21" t="s">
        <v>123</v>
      </c>
      <c r="E137" s="21"/>
      <c r="F137" s="21"/>
      <c r="G137" s="7">
        <v>22200</v>
      </c>
      <c r="H137" s="7">
        <v>22200</v>
      </c>
      <c r="I137" s="7">
        <v>22200</v>
      </c>
      <c r="J137" s="7">
        <v>0</v>
      </c>
      <c r="K137" s="7">
        <v>22200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</row>
    <row r="138" spans="1:144" s="18" customFormat="1" ht="18" customHeight="1">
      <c r="A138" s="19"/>
      <c r="B138" s="20">
        <v>75095</v>
      </c>
      <c r="C138" s="20"/>
      <c r="D138" s="21" t="s">
        <v>9</v>
      </c>
      <c r="E138" s="21">
        <v>500</v>
      </c>
      <c r="F138" s="21">
        <v>500</v>
      </c>
      <c r="G138" s="21">
        <f aca="true" t="shared" si="19" ref="G138:T138">SUM(G139:G141)</f>
        <v>20390</v>
      </c>
      <c r="H138" s="21">
        <f t="shared" si="19"/>
        <v>20390</v>
      </c>
      <c r="I138" s="21">
        <f t="shared" si="19"/>
        <v>20390</v>
      </c>
      <c r="J138" s="21">
        <f t="shared" si="19"/>
        <v>0</v>
      </c>
      <c r="K138" s="21">
        <f t="shared" si="19"/>
        <v>20390</v>
      </c>
      <c r="L138" s="21">
        <f t="shared" si="19"/>
        <v>0</v>
      </c>
      <c r="M138" s="21">
        <f t="shared" si="19"/>
        <v>0</v>
      </c>
      <c r="N138" s="21">
        <f t="shared" si="19"/>
        <v>0</v>
      </c>
      <c r="O138" s="21">
        <f t="shared" si="19"/>
        <v>0</v>
      </c>
      <c r="P138" s="21">
        <f t="shared" si="19"/>
        <v>0</v>
      </c>
      <c r="Q138" s="21">
        <f t="shared" si="19"/>
        <v>0</v>
      </c>
      <c r="R138" s="21">
        <f t="shared" si="19"/>
        <v>0</v>
      </c>
      <c r="S138" s="21">
        <f t="shared" si="19"/>
        <v>0</v>
      </c>
      <c r="T138" s="21">
        <f t="shared" si="19"/>
        <v>0</v>
      </c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</row>
    <row r="139" spans="1:144" s="18" customFormat="1" ht="52.5" customHeight="1" hidden="1">
      <c r="A139" s="19"/>
      <c r="B139" s="20"/>
      <c r="C139" s="20" t="s">
        <v>148</v>
      </c>
      <c r="D139" s="21" t="s">
        <v>371</v>
      </c>
      <c r="E139" s="21"/>
      <c r="F139" s="21"/>
      <c r="G139" s="7">
        <v>4890</v>
      </c>
      <c r="H139" s="7">
        <v>4890</v>
      </c>
      <c r="I139" s="7">
        <v>4890</v>
      </c>
      <c r="J139" s="7">
        <v>0</v>
      </c>
      <c r="K139" s="7">
        <v>4890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</row>
    <row r="140" spans="1:144" s="18" customFormat="1" ht="18" customHeight="1">
      <c r="A140" s="19"/>
      <c r="B140" s="20"/>
      <c r="C140" s="20">
        <v>4210</v>
      </c>
      <c r="D140" s="21" t="s">
        <v>121</v>
      </c>
      <c r="E140" s="21">
        <v>500</v>
      </c>
      <c r="F140" s="21"/>
      <c r="G140" s="7">
        <v>10000</v>
      </c>
      <c r="H140" s="7">
        <v>10000</v>
      </c>
      <c r="I140" s="7">
        <v>10000</v>
      </c>
      <c r="J140" s="7">
        <v>0</v>
      </c>
      <c r="K140" s="7">
        <v>10000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</row>
    <row r="141" spans="1:144" s="18" customFormat="1" ht="18" customHeight="1">
      <c r="A141" s="19"/>
      <c r="B141" s="20"/>
      <c r="C141" s="20" t="s">
        <v>132</v>
      </c>
      <c r="D141" s="21" t="s">
        <v>123</v>
      </c>
      <c r="E141" s="21"/>
      <c r="F141" s="21">
        <v>500</v>
      </c>
      <c r="G141" s="7">
        <v>5500</v>
      </c>
      <c r="H141" s="7">
        <v>5500</v>
      </c>
      <c r="I141" s="7">
        <v>5500</v>
      </c>
      <c r="J141" s="7">
        <v>0</v>
      </c>
      <c r="K141" s="7">
        <v>5500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</row>
    <row r="142" spans="1:144" s="40" customFormat="1" ht="11.25" customHeight="1">
      <c r="A142" s="41"/>
      <c r="B142" s="51"/>
      <c r="C142" s="51"/>
      <c r="D142" s="52"/>
      <c r="E142" s="52"/>
      <c r="F142" s="52"/>
      <c r="G142" s="69"/>
      <c r="H142" s="34"/>
      <c r="I142" s="34"/>
      <c r="J142" s="34"/>
      <c r="K142" s="34"/>
      <c r="L142" s="34"/>
      <c r="M142" s="34"/>
      <c r="N142" s="34"/>
      <c r="O142" s="34"/>
      <c r="P142" s="34"/>
      <c r="Q142" s="30"/>
      <c r="R142" s="18"/>
      <c r="S142" s="18"/>
      <c r="T142" s="18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</row>
    <row r="143" spans="1:144" s="18" customFormat="1" ht="38.25" hidden="1">
      <c r="A143" s="53">
        <v>751</v>
      </c>
      <c r="B143" s="43"/>
      <c r="C143" s="43"/>
      <c r="D143" s="25" t="s">
        <v>168</v>
      </c>
      <c r="E143" s="25">
        <f>E144+E148</f>
        <v>0</v>
      </c>
      <c r="F143" s="25">
        <f aca="true" t="shared" si="20" ref="F143:T143">F144+F148</f>
        <v>0</v>
      </c>
      <c r="G143" s="25">
        <f t="shared" si="20"/>
        <v>12244</v>
      </c>
      <c r="H143" s="25">
        <f t="shared" si="20"/>
        <v>12244</v>
      </c>
      <c r="I143" s="25">
        <f t="shared" si="20"/>
        <v>6564</v>
      </c>
      <c r="J143" s="25">
        <f t="shared" si="20"/>
        <v>3791</v>
      </c>
      <c r="K143" s="25">
        <f t="shared" si="20"/>
        <v>2773</v>
      </c>
      <c r="L143" s="25">
        <f t="shared" si="20"/>
        <v>0</v>
      </c>
      <c r="M143" s="25">
        <f t="shared" si="20"/>
        <v>5680</v>
      </c>
      <c r="N143" s="25">
        <f t="shared" si="20"/>
        <v>0</v>
      </c>
      <c r="O143" s="25">
        <f t="shared" si="20"/>
        <v>0</v>
      </c>
      <c r="P143" s="25">
        <f t="shared" si="20"/>
        <v>0</v>
      </c>
      <c r="Q143" s="25">
        <f t="shared" si="20"/>
        <v>0</v>
      </c>
      <c r="R143" s="25">
        <f t="shared" si="20"/>
        <v>0</v>
      </c>
      <c r="S143" s="25">
        <f t="shared" si="20"/>
        <v>0</v>
      </c>
      <c r="T143" s="25">
        <f t="shared" si="20"/>
        <v>0</v>
      </c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</row>
    <row r="144" spans="1:144" s="18" customFormat="1" ht="25.5" hidden="1">
      <c r="A144" s="35"/>
      <c r="B144" s="37">
        <v>75101</v>
      </c>
      <c r="C144" s="37"/>
      <c r="D144" s="30" t="s">
        <v>169</v>
      </c>
      <c r="E144" s="30"/>
      <c r="F144" s="30"/>
      <c r="G144" s="9">
        <f>SUM(G145:G147)</f>
        <v>1150</v>
      </c>
      <c r="H144" s="9">
        <f>SUM(H145:H147)</f>
        <v>1150</v>
      </c>
      <c r="I144" s="9">
        <f>SUM(I145:I147)</f>
        <v>1150</v>
      </c>
      <c r="J144" s="9">
        <f>SUM(J145:J147)</f>
        <v>1106</v>
      </c>
      <c r="K144" s="9">
        <f>SUM(K145:K147)</f>
        <v>44</v>
      </c>
      <c r="L144" s="9">
        <f aca="true" t="shared" si="21" ref="L144:T144">SUM(L145:L146)</f>
        <v>0</v>
      </c>
      <c r="M144" s="9">
        <f t="shared" si="21"/>
        <v>0</v>
      </c>
      <c r="N144" s="9">
        <f t="shared" si="21"/>
        <v>0</v>
      </c>
      <c r="O144" s="9">
        <f t="shared" si="21"/>
        <v>0</v>
      </c>
      <c r="P144" s="9">
        <f t="shared" si="21"/>
        <v>0</v>
      </c>
      <c r="Q144" s="9">
        <f t="shared" si="21"/>
        <v>0</v>
      </c>
      <c r="R144" s="9">
        <f t="shared" si="21"/>
        <v>0</v>
      </c>
      <c r="S144" s="9">
        <f t="shared" si="21"/>
        <v>0</v>
      </c>
      <c r="T144" s="9">
        <f t="shared" si="21"/>
        <v>0</v>
      </c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</row>
    <row r="145" spans="1:144" s="18" customFormat="1" ht="18" customHeight="1" hidden="1">
      <c r="A145" s="35"/>
      <c r="B145" s="37"/>
      <c r="C145" s="37" t="s">
        <v>163</v>
      </c>
      <c r="D145" s="30" t="s">
        <v>150</v>
      </c>
      <c r="E145" s="30"/>
      <c r="F145" s="30"/>
      <c r="G145" s="9">
        <v>960</v>
      </c>
      <c r="H145" s="9">
        <v>960</v>
      </c>
      <c r="I145" s="9">
        <v>960</v>
      </c>
      <c r="J145" s="9">
        <v>960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</row>
    <row r="146" spans="1:144" s="18" customFormat="1" ht="18" customHeight="1" hidden="1">
      <c r="A146" s="35"/>
      <c r="B146" s="37"/>
      <c r="C146" s="37">
        <v>4110</v>
      </c>
      <c r="D146" s="30" t="s">
        <v>170</v>
      </c>
      <c r="E146" s="30"/>
      <c r="F146" s="30"/>
      <c r="G146" s="9">
        <v>146</v>
      </c>
      <c r="H146" s="9">
        <v>146</v>
      </c>
      <c r="I146" s="9">
        <v>146</v>
      </c>
      <c r="J146" s="9">
        <v>146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</row>
    <row r="147" spans="1:144" s="40" customFormat="1" ht="18" customHeight="1" hidden="1">
      <c r="A147" s="35"/>
      <c r="B147" s="37"/>
      <c r="C147" s="37">
        <v>4300</v>
      </c>
      <c r="D147" s="30" t="s">
        <v>123</v>
      </c>
      <c r="E147" s="30"/>
      <c r="F147" s="30"/>
      <c r="G147" s="9">
        <v>44</v>
      </c>
      <c r="H147" s="9">
        <v>44</v>
      </c>
      <c r="I147" s="9">
        <v>44</v>
      </c>
      <c r="J147" s="9">
        <v>0</v>
      </c>
      <c r="K147" s="9">
        <v>44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</row>
    <row r="148" spans="1:144" s="40" customFormat="1" ht="18" customHeight="1" hidden="1">
      <c r="A148" s="35"/>
      <c r="B148" s="134" t="s">
        <v>402</v>
      </c>
      <c r="C148" s="134"/>
      <c r="D148" s="1" t="s">
        <v>403</v>
      </c>
      <c r="E148" s="30">
        <f>SUM(E149:E155)</f>
        <v>0</v>
      </c>
      <c r="F148" s="30">
        <f aca="true" t="shared" si="22" ref="F148:T148">SUM(F149:F155)</f>
        <v>0</v>
      </c>
      <c r="G148" s="30">
        <f t="shared" si="22"/>
        <v>11094</v>
      </c>
      <c r="H148" s="30">
        <f t="shared" si="22"/>
        <v>11094</v>
      </c>
      <c r="I148" s="30">
        <f t="shared" si="22"/>
        <v>5414</v>
      </c>
      <c r="J148" s="30">
        <f t="shared" si="22"/>
        <v>2685</v>
      </c>
      <c r="K148" s="30">
        <f t="shared" si="22"/>
        <v>2729</v>
      </c>
      <c r="L148" s="30">
        <f t="shared" si="22"/>
        <v>0</v>
      </c>
      <c r="M148" s="30">
        <f t="shared" si="22"/>
        <v>5680</v>
      </c>
      <c r="N148" s="30">
        <f t="shared" si="22"/>
        <v>0</v>
      </c>
      <c r="O148" s="30">
        <f t="shared" si="22"/>
        <v>0</v>
      </c>
      <c r="P148" s="30">
        <f t="shared" si="22"/>
        <v>0</v>
      </c>
      <c r="Q148" s="30">
        <f t="shared" si="22"/>
        <v>0</v>
      </c>
      <c r="R148" s="30">
        <f t="shared" si="22"/>
        <v>0</v>
      </c>
      <c r="S148" s="30">
        <f t="shared" si="22"/>
        <v>0</v>
      </c>
      <c r="T148" s="30">
        <f t="shared" si="22"/>
        <v>0</v>
      </c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</row>
    <row r="149" spans="1:144" s="40" customFormat="1" ht="18" customHeight="1" hidden="1">
      <c r="A149" s="35"/>
      <c r="B149" s="134"/>
      <c r="C149" s="134" t="s">
        <v>164</v>
      </c>
      <c r="D149" s="1" t="s">
        <v>405</v>
      </c>
      <c r="E149" s="30"/>
      <c r="F149" s="30"/>
      <c r="G149" s="30">
        <v>5680</v>
      </c>
      <c r="H149" s="30">
        <v>5680</v>
      </c>
      <c r="I149" s="30">
        <v>0</v>
      </c>
      <c r="J149" s="30">
        <v>0</v>
      </c>
      <c r="K149" s="30">
        <v>0</v>
      </c>
      <c r="L149" s="30">
        <v>0</v>
      </c>
      <c r="M149" s="30">
        <v>5680</v>
      </c>
      <c r="N149" s="30">
        <v>0</v>
      </c>
      <c r="O149" s="30">
        <v>0</v>
      </c>
      <c r="P149" s="34">
        <v>0</v>
      </c>
      <c r="Q149" s="30">
        <v>0</v>
      </c>
      <c r="R149" s="30">
        <v>0</v>
      </c>
      <c r="S149" s="30">
        <v>0</v>
      </c>
      <c r="T149" s="30">
        <v>0</v>
      </c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</row>
    <row r="150" spans="1:144" s="40" customFormat="1" ht="18" customHeight="1" hidden="1">
      <c r="A150" s="35"/>
      <c r="B150" s="37"/>
      <c r="C150" s="37">
        <v>4110</v>
      </c>
      <c r="D150" s="30" t="s">
        <v>170</v>
      </c>
      <c r="E150" s="30"/>
      <c r="F150" s="30"/>
      <c r="G150" s="9">
        <v>327</v>
      </c>
      <c r="H150" s="9">
        <v>327</v>
      </c>
      <c r="I150" s="9">
        <v>327</v>
      </c>
      <c r="J150" s="9">
        <v>327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0">
        <v>0</v>
      </c>
      <c r="Q150" s="9">
        <v>0</v>
      </c>
      <c r="R150" s="9">
        <v>0</v>
      </c>
      <c r="S150" s="9">
        <v>0</v>
      </c>
      <c r="T150" s="9">
        <v>0</v>
      </c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</row>
    <row r="151" spans="1:144" s="40" customFormat="1" ht="18" customHeight="1" hidden="1">
      <c r="A151" s="35"/>
      <c r="B151" s="37"/>
      <c r="C151" s="37">
        <v>4120</v>
      </c>
      <c r="D151" s="30" t="s">
        <v>152</v>
      </c>
      <c r="E151" s="30"/>
      <c r="F151" s="30"/>
      <c r="G151" s="9">
        <v>53</v>
      </c>
      <c r="H151" s="9">
        <v>53</v>
      </c>
      <c r="I151" s="9">
        <v>53</v>
      </c>
      <c r="J151" s="9">
        <v>53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0">
        <v>0</v>
      </c>
      <c r="Q151" s="9">
        <v>0</v>
      </c>
      <c r="R151" s="9">
        <v>0</v>
      </c>
      <c r="S151" s="9">
        <v>0</v>
      </c>
      <c r="T151" s="9">
        <v>0</v>
      </c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</row>
    <row r="152" spans="1:144" s="40" customFormat="1" ht="18" customHeight="1" hidden="1">
      <c r="A152" s="35"/>
      <c r="B152" s="37"/>
      <c r="C152" s="37">
        <v>4170</v>
      </c>
      <c r="D152" s="30" t="s">
        <v>120</v>
      </c>
      <c r="E152" s="30"/>
      <c r="F152" s="30"/>
      <c r="G152" s="9">
        <v>2305</v>
      </c>
      <c r="H152" s="9">
        <v>2305</v>
      </c>
      <c r="I152" s="9">
        <v>2305</v>
      </c>
      <c r="J152" s="9">
        <v>2305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0">
        <v>0</v>
      </c>
      <c r="Q152" s="9">
        <v>0</v>
      </c>
      <c r="R152" s="9">
        <v>0</v>
      </c>
      <c r="S152" s="9">
        <v>0</v>
      </c>
      <c r="T152" s="9">
        <v>0</v>
      </c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</row>
    <row r="153" spans="1:144" s="40" customFormat="1" ht="18" customHeight="1" hidden="1">
      <c r="A153" s="35"/>
      <c r="B153" s="37"/>
      <c r="C153" s="37">
        <v>4210</v>
      </c>
      <c r="D153" s="30" t="s">
        <v>121</v>
      </c>
      <c r="E153" s="30"/>
      <c r="F153" s="30"/>
      <c r="G153" s="9">
        <v>2333</v>
      </c>
      <c r="H153" s="9">
        <v>2333</v>
      </c>
      <c r="I153" s="9">
        <v>2333</v>
      </c>
      <c r="J153" s="9">
        <v>0</v>
      </c>
      <c r="K153" s="9">
        <v>2333</v>
      </c>
      <c r="L153" s="9">
        <v>0</v>
      </c>
      <c r="M153" s="9">
        <v>0</v>
      </c>
      <c r="N153" s="9">
        <v>0</v>
      </c>
      <c r="O153" s="9">
        <v>0</v>
      </c>
      <c r="P153" s="90">
        <v>0</v>
      </c>
      <c r="Q153" s="9">
        <v>0</v>
      </c>
      <c r="R153" s="9">
        <v>0</v>
      </c>
      <c r="S153" s="9">
        <v>0</v>
      </c>
      <c r="T153" s="9">
        <v>0</v>
      </c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</row>
    <row r="154" spans="1:144" s="40" customFormat="1" ht="18" customHeight="1" hidden="1">
      <c r="A154" s="35"/>
      <c r="B154" s="37"/>
      <c r="C154" s="37">
        <v>4300</v>
      </c>
      <c r="D154" s="30" t="s">
        <v>123</v>
      </c>
      <c r="E154" s="30"/>
      <c r="F154" s="30"/>
      <c r="G154" s="9">
        <v>320</v>
      </c>
      <c r="H154" s="9">
        <v>320</v>
      </c>
      <c r="I154" s="9">
        <v>320</v>
      </c>
      <c r="J154" s="9">
        <v>0</v>
      </c>
      <c r="K154" s="9">
        <v>320</v>
      </c>
      <c r="L154" s="9">
        <v>0</v>
      </c>
      <c r="M154" s="9">
        <v>0</v>
      </c>
      <c r="N154" s="9">
        <v>0</v>
      </c>
      <c r="O154" s="9">
        <v>0</v>
      </c>
      <c r="P154" s="90">
        <v>0</v>
      </c>
      <c r="Q154" s="9">
        <v>0</v>
      </c>
      <c r="R154" s="9">
        <v>0</v>
      </c>
      <c r="S154" s="9">
        <v>0</v>
      </c>
      <c r="T154" s="9">
        <v>0</v>
      </c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</row>
    <row r="155" spans="1:144" s="40" customFormat="1" ht="18" customHeight="1" hidden="1">
      <c r="A155" s="35"/>
      <c r="B155" s="37"/>
      <c r="C155" s="37">
        <v>4410</v>
      </c>
      <c r="D155" s="30" t="s">
        <v>154</v>
      </c>
      <c r="E155" s="30"/>
      <c r="F155" s="30"/>
      <c r="G155" s="9">
        <v>76</v>
      </c>
      <c r="H155" s="9">
        <v>76</v>
      </c>
      <c r="I155" s="9">
        <v>76</v>
      </c>
      <c r="J155" s="9">
        <v>0</v>
      </c>
      <c r="K155" s="9">
        <v>76</v>
      </c>
      <c r="L155" s="9">
        <v>0</v>
      </c>
      <c r="M155" s="9">
        <v>0</v>
      </c>
      <c r="N155" s="9">
        <v>0</v>
      </c>
      <c r="O155" s="9">
        <v>0</v>
      </c>
      <c r="P155" s="90">
        <v>0</v>
      </c>
      <c r="Q155" s="9">
        <v>0</v>
      </c>
      <c r="R155" s="9">
        <v>0</v>
      </c>
      <c r="S155" s="9">
        <v>0</v>
      </c>
      <c r="T155" s="9">
        <v>0</v>
      </c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</row>
    <row r="156" spans="1:144" s="40" customFormat="1" ht="18" customHeight="1" hidden="1">
      <c r="A156" s="35"/>
      <c r="B156" s="37"/>
      <c r="C156" s="37"/>
      <c r="D156" s="30"/>
      <c r="E156" s="30"/>
      <c r="F156" s="30"/>
      <c r="G156" s="9"/>
      <c r="H156" s="9"/>
      <c r="I156" s="9"/>
      <c r="J156" s="9"/>
      <c r="K156" s="9"/>
      <c r="L156" s="9"/>
      <c r="M156" s="9"/>
      <c r="N156" s="9"/>
      <c r="O156" s="9"/>
      <c r="P156" s="90"/>
      <c r="Q156" s="9"/>
      <c r="R156" s="9"/>
      <c r="S156" s="9"/>
      <c r="T156" s="9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</row>
    <row r="157" spans="1:144" s="40" customFormat="1" ht="10.5" customHeight="1" hidden="1">
      <c r="A157" s="54"/>
      <c r="B157" s="55"/>
      <c r="C157" s="55"/>
      <c r="D157" s="34"/>
      <c r="E157" s="34"/>
      <c r="F157" s="34"/>
      <c r="G157" s="90"/>
      <c r="H157" s="34"/>
      <c r="I157" s="34"/>
      <c r="J157" s="34"/>
      <c r="K157" s="34"/>
      <c r="L157" s="34"/>
      <c r="M157" s="34"/>
      <c r="N157" s="34"/>
      <c r="O157" s="34"/>
      <c r="P157" s="34"/>
      <c r="Q157" s="30"/>
      <c r="R157" s="18"/>
      <c r="S157" s="18"/>
      <c r="T157" s="18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</row>
    <row r="158" spans="1:144" s="18" customFormat="1" ht="25.5" hidden="1">
      <c r="A158" s="53">
        <v>754</v>
      </c>
      <c r="B158" s="43"/>
      <c r="C158" s="43"/>
      <c r="D158" s="25" t="s">
        <v>171</v>
      </c>
      <c r="E158" s="25">
        <f>E159+E162+E181+E172</f>
        <v>0</v>
      </c>
      <c r="F158" s="25">
        <f>F159+F162+F181+F172</f>
        <v>0</v>
      </c>
      <c r="G158" s="25">
        <f aca="true" t="shared" si="23" ref="G158:T158">G162+G172+G159+G181</f>
        <v>56562</v>
      </c>
      <c r="H158" s="25">
        <f t="shared" si="23"/>
        <v>46542</v>
      </c>
      <c r="I158" s="25">
        <f t="shared" si="23"/>
        <v>36742</v>
      </c>
      <c r="J158" s="25">
        <f t="shared" si="23"/>
        <v>9202</v>
      </c>
      <c r="K158" s="25">
        <f t="shared" si="23"/>
        <v>27540</v>
      </c>
      <c r="L158" s="25">
        <f t="shared" si="23"/>
        <v>0</v>
      </c>
      <c r="M158" s="25">
        <f t="shared" si="23"/>
        <v>9800</v>
      </c>
      <c r="N158" s="25">
        <f t="shared" si="23"/>
        <v>0</v>
      </c>
      <c r="O158" s="25">
        <f t="shared" si="23"/>
        <v>0</v>
      </c>
      <c r="P158" s="25">
        <f t="shared" si="23"/>
        <v>0</v>
      </c>
      <c r="Q158" s="25">
        <f t="shared" si="23"/>
        <v>10020</v>
      </c>
      <c r="R158" s="25">
        <f t="shared" si="23"/>
        <v>10020</v>
      </c>
      <c r="S158" s="25">
        <f t="shared" si="23"/>
        <v>0</v>
      </c>
      <c r="T158" s="25">
        <f t="shared" si="23"/>
        <v>0</v>
      </c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</row>
    <row r="159" spans="1:144" s="38" customFormat="1" ht="12.75" hidden="1">
      <c r="A159" s="35"/>
      <c r="B159" s="76">
        <v>75405</v>
      </c>
      <c r="C159" s="37"/>
      <c r="D159" s="30" t="s">
        <v>298</v>
      </c>
      <c r="E159" s="30"/>
      <c r="F159" s="30"/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</row>
    <row r="160" spans="1:144" s="38" customFormat="1" ht="12.75" hidden="1">
      <c r="A160" s="35"/>
      <c r="B160" s="76"/>
      <c r="C160" s="37">
        <v>3000</v>
      </c>
      <c r="D160" s="30" t="s">
        <v>299</v>
      </c>
      <c r="E160" s="30"/>
      <c r="F160" s="30"/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</row>
    <row r="161" spans="1:144" s="38" customFormat="1" ht="12.75" hidden="1">
      <c r="A161" s="35"/>
      <c r="B161" s="76"/>
      <c r="C161" s="37">
        <v>4210</v>
      </c>
      <c r="D161" s="30" t="s">
        <v>121</v>
      </c>
      <c r="E161" s="30"/>
      <c r="F161" s="30"/>
      <c r="G161" s="9"/>
      <c r="H161" s="9"/>
      <c r="I161" s="9"/>
      <c r="J161" s="9"/>
      <c r="K161" s="9"/>
      <c r="M161" s="56"/>
      <c r="N161" s="56"/>
      <c r="O161" s="56"/>
      <c r="P161" s="5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</row>
    <row r="162" spans="1:144" s="18" customFormat="1" ht="18" customHeight="1" hidden="1">
      <c r="A162" s="35"/>
      <c r="B162" s="37">
        <v>75412</v>
      </c>
      <c r="C162" s="37"/>
      <c r="D162" s="30" t="s">
        <v>172</v>
      </c>
      <c r="E162" s="30">
        <f>SUM(E163:E171)</f>
        <v>0</v>
      </c>
      <c r="F162" s="30">
        <f>SUM(F163:F171)</f>
        <v>0</v>
      </c>
      <c r="G162" s="9">
        <f aca="true" t="shared" si="24" ref="G162:T162">SUM(G163:G171)</f>
        <v>42492</v>
      </c>
      <c r="H162" s="9">
        <f t="shared" si="24"/>
        <v>42492</v>
      </c>
      <c r="I162" s="9">
        <f t="shared" si="24"/>
        <v>32892</v>
      </c>
      <c r="J162" s="9">
        <f t="shared" si="24"/>
        <v>9202</v>
      </c>
      <c r="K162" s="9">
        <f t="shared" si="24"/>
        <v>23690</v>
      </c>
      <c r="L162" s="9">
        <f t="shared" si="24"/>
        <v>0</v>
      </c>
      <c r="M162" s="9">
        <f t="shared" si="24"/>
        <v>9600</v>
      </c>
      <c r="N162" s="9">
        <f t="shared" si="24"/>
        <v>0</v>
      </c>
      <c r="O162" s="9">
        <f t="shared" si="24"/>
        <v>0</v>
      </c>
      <c r="P162" s="9">
        <f t="shared" si="24"/>
        <v>0</v>
      </c>
      <c r="Q162" s="9">
        <f t="shared" si="24"/>
        <v>0</v>
      </c>
      <c r="R162" s="9">
        <f t="shared" si="24"/>
        <v>0</v>
      </c>
      <c r="S162" s="9">
        <f t="shared" si="24"/>
        <v>0</v>
      </c>
      <c r="T162" s="9">
        <f t="shared" si="24"/>
        <v>0</v>
      </c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</row>
    <row r="163" spans="1:144" s="18" customFormat="1" ht="26.25" customHeight="1" hidden="1">
      <c r="A163" s="35"/>
      <c r="B163" s="37"/>
      <c r="C163" s="37">
        <v>3030</v>
      </c>
      <c r="D163" s="30" t="s">
        <v>157</v>
      </c>
      <c r="E163" s="30"/>
      <c r="F163" s="30"/>
      <c r="G163" s="9">
        <v>9600</v>
      </c>
      <c r="H163" s="9">
        <v>9600</v>
      </c>
      <c r="I163" s="9">
        <v>0</v>
      </c>
      <c r="J163" s="9">
        <v>0</v>
      </c>
      <c r="K163" s="9">
        <v>0</v>
      </c>
      <c r="L163" s="9">
        <v>0</v>
      </c>
      <c r="M163" s="63">
        <v>9600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18">
        <v>0</v>
      </c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</row>
    <row r="164" spans="1:144" s="18" customFormat="1" ht="18" customHeight="1" hidden="1">
      <c r="A164" s="35"/>
      <c r="B164" s="37"/>
      <c r="C164" s="37">
        <v>4110</v>
      </c>
      <c r="D164" s="30" t="s">
        <v>119</v>
      </c>
      <c r="E164" s="30"/>
      <c r="F164" s="30"/>
      <c r="G164" s="9">
        <v>802</v>
      </c>
      <c r="H164" s="9">
        <v>802</v>
      </c>
      <c r="I164" s="9">
        <v>802</v>
      </c>
      <c r="J164" s="9">
        <v>802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</row>
    <row r="165" spans="1:144" s="18" customFormat="1" ht="18" customHeight="1" hidden="1">
      <c r="A165" s="35"/>
      <c r="B165" s="37"/>
      <c r="C165" s="37" t="s">
        <v>116</v>
      </c>
      <c r="D165" s="30" t="s">
        <v>120</v>
      </c>
      <c r="E165" s="30"/>
      <c r="F165" s="30"/>
      <c r="G165" s="9">
        <v>8400</v>
      </c>
      <c r="H165" s="9">
        <v>8400</v>
      </c>
      <c r="I165" s="9">
        <v>8400</v>
      </c>
      <c r="J165" s="9">
        <v>8400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</row>
    <row r="166" spans="1:144" s="18" customFormat="1" ht="18" customHeight="1" hidden="1">
      <c r="A166" s="35"/>
      <c r="B166" s="37"/>
      <c r="C166" s="37">
        <v>4210</v>
      </c>
      <c r="D166" s="30" t="s">
        <v>121</v>
      </c>
      <c r="E166" s="30"/>
      <c r="F166" s="30"/>
      <c r="G166" s="9">
        <v>14480</v>
      </c>
      <c r="H166" s="9">
        <v>14480</v>
      </c>
      <c r="I166" s="9">
        <v>14480</v>
      </c>
      <c r="J166" s="9">
        <v>0</v>
      </c>
      <c r="K166" s="9">
        <v>14480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</row>
    <row r="167" spans="1:144" s="18" customFormat="1" ht="18" customHeight="1" hidden="1">
      <c r="A167" s="35"/>
      <c r="B167" s="37"/>
      <c r="C167" s="37">
        <v>4260</v>
      </c>
      <c r="D167" s="30" t="s">
        <v>129</v>
      </c>
      <c r="E167" s="30"/>
      <c r="F167" s="30"/>
      <c r="G167" s="9">
        <v>500</v>
      </c>
      <c r="H167" s="9">
        <v>500</v>
      </c>
      <c r="I167" s="9">
        <v>500</v>
      </c>
      <c r="J167" s="9">
        <v>0</v>
      </c>
      <c r="K167" s="9">
        <v>500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</row>
    <row r="168" spans="1:144" s="18" customFormat="1" ht="18" customHeight="1" hidden="1">
      <c r="A168" s="35"/>
      <c r="B168" s="37"/>
      <c r="C168" s="37" t="s">
        <v>127</v>
      </c>
      <c r="D168" s="30" t="s">
        <v>122</v>
      </c>
      <c r="E168" s="30"/>
      <c r="F168" s="30"/>
      <c r="G168" s="9">
        <v>1160</v>
      </c>
      <c r="H168" s="9">
        <v>1160</v>
      </c>
      <c r="I168" s="9">
        <v>1160</v>
      </c>
      <c r="J168" s="9">
        <v>0</v>
      </c>
      <c r="K168" s="9">
        <v>1160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</row>
    <row r="169" spans="1:144" s="18" customFormat="1" ht="18" customHeight="1" hidden="1">
      <c r="A169" s="35"/>
      <c r="B169" s="37"/>
      <c r="C169" s="37" t="s">
        <v>136</v>
      </c>
      <c r="D169" s="30" t="s">
        <v>153</v>
      </c>
      <c r="E169" s="30"/>
      <c r="F169" s="30"/>
      <c r="G169" s="9">
        <v>1260</v>
      </c>
      <c r="H169" s="9">
        <v>1260</v>
      </c>
      <c r="I169" s="9">
        <v>1260</v>
      </c>
      <c r="J169" s="9">
        <v>0</v>
      </c>
      <c r="K169" s="9">
        <v>1260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</row>
    <row r="170" spans="1:144" s="18" customFormat="1" ht="18" customHeight="1" hidden="1">
      <c r="A170" s="35"/>
      <c r="B170" s="37"/>
      <c r="C170" s="37">
        <v>4300</v>
      </c>
      <c r="D170" s="30" t="s">
        <v>123</v>
      </c>
      <c r="E170" s="30"/>
      <c r="F170" s="30"/>
      <c r="G170" s="9">
        <v>3090</v>
      </c>
      <c r="H170" s="9">
        <v>3090</v>
      </c>
      <c r="I170" s="9">
        <v>3090</v>
      </c>
      <c r="J170" s="9">
        <v>0</v>
      </c>
      <c r="K170" s="9">
        <v>3090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</row>
    <row r="171" spans="1:144" s="18" customFormat="1" ht="18" customHeight="1" hidden="1">
      <c r="A171" s="35"/>
      <c r="B171" s="37"/>
      <c r="C171" s="37">
        <v>4430</v>
      </c>
      <c r="D171" s="30" t="s">
        <v>124</v>
      </c>
      <c r="E171" s="30"/>
      <c r="F171" s="30"/>
      <c r="G171" s="9">
        <v>3200</v>
      </c>
      <c r="H171" s="9">
        <v>3200</v>
      </c>
      <c r="I171" s="9">
        <v>3200</v>
      </c>
      <c r="J171" s="9">
        <v>0</v>
      </c>
      <c r="K171" s="9">
        <v>3200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</row>
    <row r="172" spans="1:144" s="18" customFormat="1" ht="18" customHeight="1" hidden="1">
      <c r="A172" s="35"/>
      <c r="B172" s="37">
        <v>75414</v>
      </c>
      <c r="C172" s="37"/>
      <c r="D172" s="30" t="s">
        <v>173</v>
      </c>
      <c r="E172" s="30">
        <f>SUM(E173:E180)</f>
        <v>0</v>
      </c>
      <c r="F172" s="30">
        <f>SUM(F173:F180)</f>
        <v>0</v>
      </c>
      <c r="G172" s="9">
        <f aca="true" t="shared" si="25" ref="G172:T172">SUM(G173:G180)</f>
        <v>4050</v>
      </c>
      <c r="H172" s="30">
        <f t="shared" si="25"/>
        <v>4050</v>
      </c>
      <c r="I172" s="30">
        <f t="shared" si="25"/>
        <v>3850</v>
      </c>
      <c r="J172" s="30">
        <f t="shared" si="25"/>
        <v>0</v>
      </c>
      <c r="K172" s="30">
        <f t="shared" si="25"/>
        <v>3850</v>
      </c>
      <c r="L172" s="30">
        <f t="shared" si="25"/>
        <v>0</v>
      </c>
      <c r="M172" s="30">
        <f t="shared" si="25"/>
        <v>200</v>
      </c>
      <c r="N172" s="30">
        <f t="shared" si="25"/>
        <v>0</v>
      </c>
      <c r="O172" s="30">
        <f t="shared" si="25"/>
        <v>0</v>
      </c>
      <c r="P172" s="30">
        <f t="shared" si="25"/>
        <v>0</v>
      </c>
      <c r="Q172" s="30">
        <f t="shared" si="25"/>
        <v>0</v>
      </c>
      <c r="R172" s="30">
        <f t="shared" si="25"/>
        <v>0</v>
      </c>
      <c r="S172" s="30">
        <f t="shared" si="25"/>
        <v>0</v>
      </c>
      <c r="T172" s="30">
        <f t="shared" si="25"/>
        <v>0</v>
      </c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</row>
    <row r="173" spans="1:144" s="18" customFormat="1" ht="24.75" customHeight="1" hidden="1">
      <c r="A173" s="35"/>
      <c r="B173" s="37"/>
      <c r="C173" s="37" t="s">
        <v>164</v>
      </c>
      <c r="D173" s="30" t="s">
        <v>157</v>
      </c>
      <c r="E173" s="30"/>
      <c r="F173" s="30"/>
      <c r="G173" s="9">
        <v>200</v>
      </c>
      <c r="H173" s="9">
        <v>200</v>
      </c>
      <c r="I173" s="9">
        <v>0</v>
      </c>
      <c r="J173" s="9">
        <v>0</v>
      </c>
      <c r="K173" s="9">
        <v>0</v>
      </c>
      <c r="L173" s="9">
        <v>0</v>
      </c>
      <c r="M173" s="63">
        <v>200</v>
      </c>
      <c r="N173" s="63"/>
      <c r="O173" s="63"/>
      <c r="P173" s="63"/>
      <c r="Q173" s="9">
        <v>0</v>
      </c>
      <c r="R173" s="9">
        <v>0</v>
      </c>
      <c r="S173" s="9">
        <v>0</v>
      </c>
      <c r="T173" s="9">
        <v>0</v>
      </c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</row>
    <row r="174" spans="1:144" s="18" customFormat="1" ht="18" customHeight="1" hidden="1">
      <c r="A174" s="35"/>
      <c r="B174" s="37"/>
      <c r="C174" s="37" t="s">
        <v>116</v>
      </c>
      <c r="D174" s="30" t="s">
        <v>120</v>
      </c>
      <c r="E174" s="30"/>
      <c r="F174" s="30"/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</row>
    <row r="175" spans="1:144" s="18" customFormat="1" ht="18" customHeight="1" hidden="1">
      <c r="A175" s="35"/>
      <c r="B175" s="37"/>
      <c r="C175" s="37">
        <v>4210</v>
      </c>
      <c r="D175" s="30" t="s">
        <v>121</v>
      </c>
      <c r="E175" s="30"/>
      <c r="F175" s="30"/>
      <c r="G175" s="9">
        <v>2200</v>
      </c>
      <c r="H175" s="9">
        <v>2200</v>
      </c>
      <c r="I175" s="9">
        <v>2200</v>
      </c>
      <c r="J175" s="9">
        <v>0</v>
      </c>
      <c r="K175" s="9">
        <v>2200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</row>
    <row r="176" spans="1:144" s="18" customFormat="1" ht="18" customHeight="1" hidden="1">
      <c r="A176" s="35"/>
      <c r="B176" s="37"/>
      <c r="C176" s="37">
        <v>4260</v>
      </c>
      <c r="D176" s="30" t="s">
        <v>129</v>
      </c>
      <c r="E176" s="30"/>
      <c r="F176" s="30"/>
      <c r="G176" s="9">
        <v>1400</v>
      </c>
      <c r="H176" s="9">
        <v>1400</v>
      </c>
      <c r="I176" s="9">
        <v>1400</v>
      </c>
      <c r="J176" s="9">
        <v>0</v>
      </c>
      <c r="K176" s="9">
        <v>1400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</row>
    <row r="177" spans="1:144" s="18" customFormat="1" ht="18" customHeight="1" hidden="1">
      <c r="A177" s="35"/>
      <c r="B177" s="37"/>
      <c r="C177" s="37" t="s">
        <v>127</v>
      </c>
      <c r="D177" s="30" t="s">
        <v>122</v>
      </c>
      <c r="E177" s="30"/>
      <c r="F177" s="30"/>
      <c r="G177" s="9">
        <v>100</v>
      </c>
      <c r="H177" s="9">
        <v>100</v>
      </c>
      <c r="I177" s="9">
        <v>100</v>
      </c>
      <c r="J177" s="9">
        <v>0</v>
      </c>
      <c r="K177" s="9">
        <v>100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</row>
    <row r="178" spans="1:144" s="18" customFormat="1" ht="18" customHeight="1" hidden="1">
      <c r="A178" s="35"/>
      <c r="B178" s="37"/>
      <c r="C178" s="37">
        <v>4300</v>
      </c>
      <c r="D178" s="30" t="s">
        <v>123</v>
      </c>
      <c r="E178" s="30"/>
      <c r="F178" s="30"/>
      <c r="G178" s="9">
        <v>150</v>
      </c>
      <c r="H178" s="9">
        <v>150</v>
      </c>
      <c r="I178" s="9">
        <v>150</v>
      </c>
      <c r="J178" s="9">
        <v>0</v>
      </c>
      <c r="K178" s="9">
        <v>150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</row>
    <row r="179" spans="1:144" s="18" customFormat="1" ht="18" customHeight="1" hidden="1">
      <c r="A179" s="35"/>
      <c r="B179" s="37"/>
      <c r="C179" s="37" t="s">
        <v>137</v>
      </c>
      <c r="D179" s="30" t="s">
        <v>154</v>
      </c>
      <c r="E179" s="30"/>
      <c r="F179" s="30"/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</row>
    <row r="180" spans="1:144" s="18" customFormat="1" ht="27.75" customHeight="1" hidden="1">
      <c r="A180" s="35"/>
      <c r="B180" s="37"/>
      <c r="C180" s="37" t="s">
        <v>138</v>
      </c>
      <c r="D180" s="21" t="s">
        <v>156</v>
      </c>
      <c r="E180" s="21"/>
      <c r="F180" s="21"/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</row>
    <row r="181" spans="1:144" s="18" customFormat="1" ht="18" customHeight="1" hidden="1">
      <c r="A181" s="35"/>
      <c r="B181" s="37">
        <v>75495</v>
      </c>
      <c r="C181" s="37"/>
      <c r="D181" s="21" t="s">
        <v>9</v>
      </c>
      <c r="E181" s="21"/>
      <c r="F181" s="21"/>
      <c r="G181" s="9">
        <v>10020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10020</v>
      </c>
      <c r="R181" s="9">
        <v>10020</v>
      </c>
      <c r="S181" s="9">
        <v>0</v>
      </c>
      <c r="T181" s="9">
        <v>0</v>
      </c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</row>
    <row r="182" spans="1:144" s="18" customFormat="1" ht="27" customHeight="1" hidden="1">
      <c r="A182" s="35"/>
      <c r="B182" s="37"/>
      <c r="C182" s="37">
        <v>6050</v>
      </c>
      <c r="D182" s="21" t="s">
        <v>131</v>
      </c>
      <c r="E182" s="21"/>
      <c r="F182" s="21"/>
      <c r="G182" s="9">
        <v>10020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10020</v>
      </c>
      <c r="R182" s="9">
        <v>10020</v>
      </c>
      <c r="S182" s="9">
        <v>0</v>
      </c>
      <c r="T182" s="9">
        <v>0</v>
      </c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</row>
    <row r="183" spans="1:144" s="18" customFormat="1" ht="11.25" customHeight="1" hidden="1">
      <c r="A183" s="35"/>
      <c r="B183" s="37"/>
      <c r="C183" s="37"/>
      <c r="D183" s="21"/>
      <c r="E183" s="21"/>
      <c r="F183" s="21"/>
      <c r="G183" s="9"/>
      <c r="H183" s="38"/>
      <c r="I183" s="38"/>
      <c r="J183" s="38"/>
      <c r="K183" s="38"/>
      <c r="L183" s="38"/>
      <c r="M183" s="56"/>
      <c r="N183" s="56"/>
      <c r="O183" s="56"/>
      <c r="P183" s="56"/>
      <c r="Q183" s="38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</row>
    <row r="184" spans="1:144" s="18" customFormat="1" ht="67.5" customHeight="1" hidden="1">
      <c r="A184" s="53" t="s">
        <v>160</v>
      </c>
      <c r="B184" s="43"/>
      <c r="C184" s="43"/>
      <c r="D184" s="25" t="s">
        <v>372</v>
      </c>
      <c r="E184" s="25">
        <f>E185</f>
        <v>0</v>
      </c>
      <c r="F184" s="25">
        <f>F185</f>
        <v>0</v>
      </c>
      <c r="G184" s="25">
        <f aca="true" t="shared" si="26" ref="G184:Q184">G185</f>
        <v>10800</v>
      </c>
      <c r="H184" s="25">
        <f t="shared" si="26"/>
        <v>10800</v>
      </c>
      <c r="I184" s="25">
        <f t="shared" si="26"/>
        <v>10800</v>
      </c>
      <c r="J184" s="25">
        <f t="shared" si="26"/>
        <v>0</v>
      </c>
      <c r="K184" s="25">
        <f t="shared" si="26"/>
        <v>10800</v>
      </c>
      <c r="L184" s="25">
        <f t="shared" si="26"/>
        <v>0</v>
      </c>
      <c r="M184" s="25">
        <f t="shared" si="26"/>
        <v>0</v>
      </c>
      <c r="N184" s="25">
        <f t="shared" si="26"/>
        <v>0</v>
      </c>
      <c r="O184" s="25">
        <f t="shared" si="26"/>
        <v>0</v>
      </c>
      <c r="P184" s="25">
        <f t="shared" si="26"/>
        <v>0</v>
      </c>
      <c r="Q184" s="25">
        <f t="shared" si="26"/>
        <v>0</v>
      </c>
      <c r="R184" s="18">
        <v>0</v>
      </c>
      <c r="S184" s="18">
        <v>0</v>
      </c>
      <c r="T184" s="18">
        <v>0</v>
      </c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</row>
    <row r="185" spans="1:144" s="18" customFormat="1" ht="25.5" hidden="1">
      <c r="A185" s="35"/>
      <c r="B185" s="37" t="s">
        <v>161</v>
      </c>
      <c r="C185" s="37"/>
      <c r="D185" s="30" t="s">
        <v>386</v>
      </c>
      <c r="E185" s="30">
        <f>SUM(E186:E190)</f>
        <v>0</v>
      </c>
      <c r="F185" s="30">
        <f>SUM(F186:F190)</f>
        <v>0</v>
      </c>
      <c r="G185" s="30">
        <f aca="true" t="shared" si="27" ref="G185:T185">SUM(G186:G190)</f>
        <v>10800</v>
      </c>
      <c r="H185" s="30">
        <f t="shared" si="27"/>
        <v>10800</v>
      </c>
      <c r="I185" s="30">
        <f t="shared" si="27"/>
        <v>10800</v>
      </c>
      <c r="J185" s="30">
        <f t="shared" si="27"/>
        <v>0</v>
      </c>
      <c r="K185" s="30">
        <f t="shared" si="27"/>
        <v>10800</v>
      </c>
      <c r="L185" s="30">
        <f t="shared" si="27"/>
        <v>0</v>
      </c>
      <c r="M185" s="30">
        <f t="shared" si="27"/>
        <v>0</v>
      </c>
      <c r="N185" s="30">
        <f t="shared" si="27"/>
        <v>0</v>
      </c>
      <c r="O185" s="30">
        <f t="shared" si="27"/>
        <v>0</v>
      </c>
      <c r="P185" s="30">
        <f t="shared" si="27"/>
        <v>0</v>
      </c>
      <c r="Q185" s="30">
        <f t="shared" si="27"/>
        <v>0</v>
      </c>
      <c r="R185" s="30">
        <f t="shared" si="27"/>
        <v>0</v>
      </c>
      <c r="S185" s="30">
        <f t="shared" si="27"/>
        <v>0</v>
      </c>
      <c r="T185" s="30">
        <f t="shared" si="27"/>
        <v>0</v>
      </c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</row>
    <row r="186" spans="1:144" s="18" customFormat="1" ht="18" customHeight="1" hidden="1">
      <c r="A186" s="35"/>
      <c r="B186" s="37"/>
      <c r="C186" s="37">
        <v>4210</v>
      </c>
      <c r="D186" s="30" t="s">
        <v>174</v>
      </c>
      <c r="E186" s="30"/>
      <c r="F186" s="30"/>
      <c r="G186" s="9">
        <v>2500</v>
      </c>
      <c r="H186" s="9">
        <v>2500</v>
      </c>
      <c r="I186" s="9">
        <v>2500</v>
      </c>
      <c r="J186" s="9">
        <v>0</v>
      </c>
      <c r="K186" s="9">
        <v>2500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</row>
    <row r="187" spans="1:144" s="18" customFormat="1" ht="18" customHeight="1" hidden="1">
      <c r="A187" s="35"/>
      <c r="B187" s="37"/>
      <c r="C187" s="37">
        <v>4300</v>
      </c>
      <c r="D187" s="30" t="s">
        <v>123</v>
      </c>
      <c r="E187" s="30"/>
      <c r="F187" s="30"/>
      <c r="G187" s="9">
        <v>5000</v>
      </c>
      <c r="H187" s="9">
        <v>5000</v>
      </c>
      <c r="I187" s="9">
        <v>5000</v>
      </c>
      <c r="J187" s="9">
        <v>0</v>
      </c>
      <c r="K187" s="9">
        <v>5000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</row>
    <row r="188" spans="1:144" s="18" customFormat="1" ht="25.5" hidden="1">
      <c r="A188" s="35"/>
      <c r="B188" s="37"/>
      <c r="C188" s="37">
        <v>4390</v>
      </c>
      <c r="D188" s="30" t="s">
        <v>249</v>
      </c>
      <c r="E188" s="30"/>
      <c r="F188" s="30"/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</row>
    <row r="189" spans="1:144" s="18" customFormat="1" ht="18" customHeight="1" hidden="1">
      <c r="A189" s="35"/>
      <c r="B189" s="37"/>
      <c r="C189" s="37" t="s">
        <v>117</v>
      </c>
      <c r="D189" s="30" t="s">
        <v>124</v>
      </c>
      <c r="E189" s="30"/>
      <c r="F189" s="30"/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</row>
    <row r="190" spans="1:144" s="18" customFormat="1" ht="26.25" customHeight="1" hidden="1">
      <c r="A190" s="35"/>
      <c r="B190" s="37"/>
      <c r="C190" s="37" t="s">
        <v>128</v>
      </c>
      <c r="D190" s="30" t="s">
        <v>130</v>
      </c>
      <c r="E190" s="30"/>
      <c r="F190" s="30"/>
      <c r="G190" s="9">
        <v>3300</v>
      </c>
      <c r="H190" s="9">
        <v>3300</v>
      </c>
      <c r="I190" s="9">
        <v>3300</v>
      </c>
      <c r="J190" s="9">
        <v>0</v>
      </c>
      <c r="K190" s="9">
        <v>3300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</row>
    <row r="191" spans="1:144" s="40" customFormat="1" ht="10.5" customHeight="1" hidden="1">
      <c r="A191" s="54"/>
      <c r="B191" s="55"/>
      <c r="C191" s="55"/>
      <c r="D191" s="34"/>
      <c r="E191" s="34"/>
      <c r="F191" s="34"/>
      <c r="G191" s="90"/>
      <c r="H191" s="34"/>
      <c r="I191" s="34"/>
      <c r="J191" s="34"/>
      <c r="K191" s="34"/>
      <c r="L191" s="34"/>
      <c r="M191" s="34"/>
      <c r="N191" s="34"/>
      <c r="O191" s="34"/>
      <c r="P191" s="34"/>
      <c r="Q191" s="30"/>
      <c r="R191" s="18"/>
      <c r="S191" s="18"/>
      <c r="T191" s="18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</row>
    <row r="192" spans="1:144" s="18" customFormat="1" ht="21" customHeight="1" hidden="1">
      <c r="A192" s="53">
        <v>757</v>
      </c>
      <c r="B192" s="43"/>
      <c r="C192" s="43"/>
      <c r="D192" s="25" t="s">
        <v>175</v>
      </c>
      <c r="E192" s="25">
        <f>E193+E196</f>
        <v>0</v>
      </c>
      <c r="F192" s="25">
        <f>F193+F196</f>
        <v>0</v>
      </c>
      <c r="G192" s="25">
        <f aca="true" t="shared" si="28" ref="G192:T192">G193+G196</f>
        <v>71762</v>
      </c>
      <c r="H192" s="25">
        <f t="shared" si="28"/>
        <v>71762</v>
      </c>
      <c r="I192" s="25">
        <f t="shared" si="28"/>
        <v>0</v>
      </c>
      <c r="J192" s="25">
        <f t="shared" si="28"/>
        <v>0</v>
      </c>
      <c r="K192" s="25">
        <f t="shared" si="28"/>
        <v>0</v>
      </c>
      <c r="L192" s="25">
        <f t="shared" si="28"/>
        <v>0</v>
      </c>
      <c r="M192" s="25">
        <f t="shared" si="28"/>
        <v>0</v>
      </c>
      <c r="N192" s="25">
        <f t="shared" si="28"/>
        <v>0</v>
      </c>
      <c r="O192" s="25">
        <f t="shared" si="28"/>
        <v>7026</v>
      </c>
      <c r="P192" s="25">
        <f t="shared" si="28"/>
        <v>64736</v>
      </c>
      <c r="Q192" s="25">
        <f>Q193+Q196</f>
        <v>0</v>
      </c>
      <c r="R192" s="25">
        <f>R193+R196</f>
        <v>0</v>
      </c>
      <c r="S192" s="25">
        <f t="shared" si="28"/>
        <v>0</v>
      </c>
      <c r="T192" s="25">
        <f t="shared" si="28"/>
        <v>0</v>
      </c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</row>
    <row r="193" spans="1:144" s="18" customFormat="1" ht="25.5" hidden="1">
      <c r="A193" s="35"/>
      <c r="B193" s="37">
        <v>75702</v>
      </c>
      <c r="C193" s="37"/>
      <c r="D193" s="30" t="s">
        <v>176</v>
      </c>
      <c r="E193" s="30">
        <f>E194+E195</f>
        <v>0</v>
      </c>
      <c r="F193" s="30">
        <f>F194+F195</f>
        <v>0</v>
      </c>
      <c r="G193" s="30">
        <f aca="true" t="shared" si="29" ref="G193:T193">SUM(G194:G195)</f>
        <v>64736</v>
      </c>
      <c r="H193" s="30">
        <f t="shared" si="29"/>
        <v>64736</v>
      </c>
      <c r="I193" s="30">
        <f t="shared" si="29"/>
        <v>0</v>
      </c>
      <c r="J193" s="30">
        <f t="shared" si="29"/>
        <v>0</v>
      </c>
      <c r="K193" s="30">
        <f t="shared" si="29"/>
        <v>0</v>
      </c>
      <c r="L193" s="30">
        <f t="shared" si="29"/>
        <v>0</v>
      </c>
      <c r="M193" s="30">
        <f t="shared" si="29"/>
        <v>0</v>
      </c>
      <c r="N193" s="30">
        <f t="shared" si="29"/>
        <v>0</v>
      </c>
      <c r="O193" s="30">
        <f t="shared" si="29"/>
        <v>0</v>
      </c>
      <c r="P193" s="30">
        <f t="shared" si="29"/>
        <v>64736</v>
      </c>
      <c r="Q193" s="30">
        <f>SUM(Q194:Q195)</f>
        <v>0</v>
      </c>
      <c r="R193" s="30">
        <f>SUM(R194:R195)</f>
        <v>0</v>
      </c>
      <c r="S193" s="30">
        <f t="shared" si="29"/>
        <v>0</v>
      </c>
      <c r="T193" s="30">
        <f t="shared" si="29"/>
        <v>0</v>
      </c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</row>
    <row r="194" spans="1:144" s="18" customFormat="1" ht="25.5" hidden="1">
      <c r="A194" s="35"/>
      <c r="B194" s="37"/>
      <c r="C194" s="37">
        <v>8010</v>
      </c>
      <c r="D194" s="30" t="s">
        <v>177</v>
      </c>
      <c r="E194" s="30"/>
      <c r="F194" s="30"/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</row>
    <row r="195" spans="1:144" s="18" customFormat="1" ht="63.75" hidden="1">
      <c r="A195" s="35"/>
      <c r="B195" s="37"/>
      <c r="C195" s="37" t="s">
        <v>166</v>
      </c>
      <c r="D195" s="30" t="s">
        <v>373</v>
      </c>
      <c r="E195" s="30"/>
      <c r="F195" s="30"/>
      <c r="G195" s="9">
        <v>64736</v>
      </c>
      <c r="H195" s="9">
        <v>64736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64736</v>
      </c>
      <c r="Q195" s="9">
        <v>0</v>
      </c>
      <c r="R195" s="9">
        <v>0</v>
      </c>
      <c r="S195" s="9">
        <v>0</v>
      </c>
      <c r="T195" s="9">
        <v>0</v>
      </c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</row>
    <row r="196" spans="1:144" s="18" customFormat="1" ht="25.5" hidden="1">
      <c r="A196" s="35"/>
      <c r="B196" s="37">
        <v>75704</v>
      </c>
      <c r="C196" s="37"/>
      <c r="D196" s="30" t="s">
        <v>178</v>
      </c>
      <c r="E196" s="30">
        <f>E197</f>
        <v>0</v>
      </c>
      <c r="F196" s="30">
        <f>F197</f>
        <v>0</v>
      </c>
      <c r="G196" s="30">
        <f aca="true" t="shared" si="30" ref="G196:P196">G197</f>
        <v>7026</v>
      </c>
      <c r="H196" s="30">
        <f t="shared" si="30"/>
        <v>7026</v>
      </c>
      <c r="I196" s="30">
        <f t="shared" si="30"/>
        <v>0</v>
      </c>
      <c r="J196" s="30">
        <f t="shared" si="30"/>
        <v>0</v>
      </c>
      <c r="K196" s="30">
        <f t="shared" si="30"/>
        <v>0</v>
      </c>
      <c r="L196" s="30">
        <f t="shared" si="30"/>
        <v>0</v>
      </c>
      <c r="M196" s="30">
        <f t="shared" si="30"/>
        <v>0</v>
      </c>
      <c r="N196" s="30">
        <f t="shared" si="30"/>
        <v>0</v>
      </c>
      <c r="O196" s="30">
        <f t="shared" si="30"/>
        <v>7026</v>
      </c>
      <c r="P196" s="30">
        <f t="shared" si="30"/>
        <v>0</v>
      </c>
      <c r="Q196" s="30">
        <f>Q197</f>
        <v>0</v>
      </c>
      <c r="R196" s="30">
        <v>0</v>
      </c>
      <c r="S196" s="30">
        <v>0</v>
      </c>
      <c r="T196" s="30">
        <v>0</v>
      </c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</row>
    <row r="197" spans="1:144" s="18" customFormat="1" ht="18" customHeight="1" hidden="1">
      <c r="A197" s="35"/>
      <c r="B197" s="37"/>
      <c r="C197" s="37">
        <v>8020</v>
      </c>
      <c r="D197" s="30" t="s">
        <v>179</v>
      </c>
      <c r="E197" s="30"/>
      <c r="F197" s="30"/>
      <c r="G197" s="9">
        <v>7026</v>
      </c>
      <c r="H197" s="9">
        <v>7026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7026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</row>
    <row r="198" spans="1:144" s="40" customFormat="1" ht="10.5" customHeight="1" hidden="1">
      <c r="A198" s="54"/>
      <c r="B198" s="55"/>
      <c r="C198" s="55"/>
      <c r="D198" s="34"/>
      <c r="E198" s="34"/>
      <c r="F198" s="34"/>
      <c r="G198" s="90"/>
      <c r="H198" s="34"/>
      <c r="I198" s="34"/>
      <c r="J198" s="34"/>
      <c r="K198" s="34"/>
      <c r="L198" s="34"/>
      <c r="M198" s="34"/>
      <c r="N198" s="34"/>
      <c r="O198" s="34"/>
      <c r="P198" s="34"/>
      <c r="Q198" s="30"/>
      <c r="R198" s="18"/>
      <c r="S198" s="18"/>
      <c r="T198" s="18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</row>
    <row r="199" spans="1:144" s="18" customFormat="1" ht="21" customHeight="1" hidden="1">
      <c r="A199" s="53">
        <v>758</v>
      </c>
      <c r="B199" s="43"/>
      <c r="C199" s="43"/>
      <c r="D199" s="25" t="s">
        <v>27</v>
      </c>
      <c r="E199" s="25"/>
      <c r="F199" s="25"/>
      <c r="G199" s="25">
        <f aca="true" t="shared" si="31" ref="G199:Q200">G200</f>
        <v>65000</v>
      </c>
      <c r="H199" s="25">
        <f t="shared" si="31"/>
        <v>65000</v>
      </c>
      <c r="I199" s="25">
        <f t="shared" si="31"/>
        <v>65000</v>
      </c>
      <c r="J199" s="25">
        <f t="shared" si="31"/>
        <v>0</v>
      </c>
      <c r="K199" s="25">
        <f t="shared" si="31"/>
        <v>65000</v>
      </c>
      <c r="L199" s="25">
        <f t="shared" si="31"/>
        <v>0</v>
      </c>
      <c r="M199" s="26"/>
      <c r="N199" s="26"/>
      <c r="O199" s="26"/>
      <c r="P199" s="26"/>
      <c r="Q199" s="25">
        <f t="shared" si="31"/>
        <v>0</v>
      </c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</row>
    <row r="200" spans="1:144" s="18" customFormat="1" ht="18" customHeight="1" hidden="1">
      <c r="A200" s="35"/>
      <c r="B200" s="37" t="s">
        <v>162</v>
      </c>
      <c r="C200" s="37"/>
      <c r="D200" s="30" t="s">
        <v>180</v>
      </c>
      <c r="E200" s="30"/>
      <c r="F200" s="30"/>
      <c r="G200" s="30">
        <f t="shared" si="31"/>
        <v>65000</v>
      </c>
      <c r="H200" s="30">
        <f t="shared" si="31"/>
        <v>65000</v>
      </c>
      <c r="I200" s="30">
        <f t="shared" si="31"/>
        <v>65000</v>
      </c>
      <c r="J200" s="30">
        <f t="shared" si="31"/>
        <v>0</v>
      </c>
      <c r="K200" s="30">
        <f t="shared" si="31"/>
        <v>65000</v>
      </c>
      <c r="L200" s="30">
        <f t="shared" si="31"/>
        <v>0</v>
      </c>
      <c r="M200" s="42"/>
      <c r="N200" s="42"/>
      <c r="O200" s="42"/>
      <c r="P200" s="42"/>
      <c r="Q200" s="30">
        <f t="shared" si="31"/>
        <v>0</v>
      </c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</row>
    <row r="201" spans="1:144" s="18" customFormat="1" ht="18" customHeight="1" hidden="1">
      <c r="A201" s="35"/>
      <c r="B201" s="37"/>
      <c r="C201" s="37" t="s">
        <v>167</v>
      </c>
      <c r="D201" s="30" t="s">
        <v>181</v>
      </c>
      <c r="E201" s="30"/>
      <c r="F201" s="30"/>
      <c r="G201" s="9">
        <v>65000</v>
      </c>
      <c r="H201" s="9">
        <v>65000</v>
      </c>
      <c r="I201" s="9">
        <v>65000</v>
      </c>
      <c r="J201" s="9">
        <v>0</v>
      </c>
      <c r="K201" s="9">
        <v>65000</v>
      </c>
      <c r="L201" s="9">
        <v>0</v>
      </c>
      <c r="M201" s="63"/>
      <c r="N201" s="63"/>
      <c r="O201" s="63"/>
      <c r="P201" s="63"/>
      <c r="Q201" s="9">
        <v>0</v>
      </c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</row>
    <row r="202" spans="1:144" s="40" customFormat="1" ht="10.5" customHeight="1" hidden="1">
      <c r="A202" s="41"/>
      <c r="B202" s="51"/>
      <c r="C202" s="51"/>
      <c r="D202" s="52"/>
      <c r="E202" s="52"/>
      <c r="F202" s="52"/>
      <c r="G202" s="69"/>
      <c r="H202" s="34"/>
      <c r="I202" s="34"/>
      <c r="J202" s="34"/>
      <c r="K202" s="34"/>
      <c r="L202" s="34"/>
      <c r="M202" s="34"/>
      <c r="N202" s="34"/>
      <c r="O202" s="34"/>
      <c r="P202" s="34"/>
      <c r="Q202" s="30"/>
      <c r="R202" s="18"/>
      <c r="S202" s="18"/>
      <c r="T202" s="18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</row>
    <row r="203" spans="1:144" s="18" customFormat="1" ht="21" customHeight="1" hidden="1">
      <c r="A203" s="15">
        <v>801</v>
      </c>
      <c r="B203" s="16"/>
      <c r="C203" s="16"/>
      <c r="D203" s="17" t="s">
        <v>29</v>
      </c>
      <c r="E203" s="17">
        <f>E204+E232+E246+E272+E298+E301+E321+E339+E324</f>
        <v>0</v>
      </c>
      <c r="F203" s="17">
        <f>F204+F232+F246+F272+F298+F301+F321+F339+F324</f>
        <v>0</v>
      </c>
      <c r="G203" s="17">
        <f aca="true" t="shared" si="32" ref="G203:T203">G204+G232+G246+G272+G298+G301+G321+G324+G339</f>
        <v>5916344</v>
      </c>
      <c r="H203" s="17">
        <f t="shared" si="32"/>
        <v>5883844</v>
      </c>
      <c r="I203" s="17">
        <f t="shared" si="32"/>
        <v>5799554</v>
      </c>
      <c r="J203" s="17">
        <f t="shared" si="32"/>
        <v>4596697</v>
      </c>
      <c r="K203" s="17">
        <f t="shared" si="32"/>
        <v>1202857</v>
      </c>
      <c r="L203" s="17">
        <f t="shared" si="32"/>
        <v>1716</v>
      </c>
      <c r="M203" s="17">
        <f t="shared" si="32"/>
        <v>24457</v>
      </c>
      <c r="N203" s="17">
        <f t="shared" si="32"/>
        <v>58117</v>
      </c>
      <c r="O203" s="17">
        <f t="shared" si="32"/>
        <v>0</v>
      </c>
      <c r="P203" s="17">
        <f t="shared" si="32"/>
        <v>0</v>
      </c>
      <c r="Q203" s="17">
        <f t="shared" si="32"/>
        <v>32500</v>
      </c>
      <c r="R203" s="17">
        <f t="shared" si="32"/>
        <v>32500</v>
      </c>
      <c r="S203" s="17">
        <f t="shared" si="32"/>
        <v>15000</v>
      </c>
      <c r="T203" s="17">
        <f t="shared" si="32"/>
        <v>0</v>
      </c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</row>
    <row r="204" spans="1:144" s="74" customFormat="1" ht="18" customHeight="1" hidden="1">
      <c r="A204" s="70"/>
      <c r="B204" s="71">
        <v>80101</v>
      </c>
      <c r="C204" s="71"/>
      <c r="D204" s="72" t="s">
        <v>30</v>
      </c>
      <c r="E204" s="72">
        <f aca="true" t="shared" si="33" ref="E204:T204">SUM(E205:E231)</f>
        <v>0</v>
      </c>
      <c r="F204" s="72">
        <f t="shared" si="33"/>
        <v>0</v>
      </c>
      <c r="G204" s="72">
        <f t="shared" si="33"/>
        <v>2394713</v>
      </c>
      <c r="H204" s="72">
        <f t="shared" si="33"/>
        <v>2391713</v>
      </c>
      <c r="I204" s="72">
        <f t="shared" si="33"/>
        <v>2368413</v>
      </c>
      <c r="J204" s="72">
        <f t="shared" si="33"/>
        <v>2068985</v>
      </c>
      <c r="K204" s="72">
        <f t="shared" si="33"/>
        <v>299428</v>
      </c>
      <c r="L204" s="72">
        <f t="shared" si="33"/>
        <v>0</v>
      </c>
      <c r="M204" s="72">
        <f t="shared" si="33"/>
        <v>4900</v>
      </c>
      <c r="N204" s="72">
        <f t="shared" si="33"/>
        <v>18400</v>
      </c>
      <c r="O204" s="72">
        <f t="shared" si="33"/>
        <v>0</v>
      </c>
      <c r="P204" s="72">
        <f t="shared" si="33"/>
        <v>0</v>
      </c>
      <c r="Q204" s="72">
        <f t="shared" si="33"/>
        <v>3000</v>
      </c>
      <c r="R204" s="72">
        <f t="shared" si="33"/>
        <v>3000</v>
      </c>
      <c r="S204" s="72">
        <f t="shared" si="33"/>
        <v>0</v>
      </c>
      <c r="T204" s="72">
        <f t="shared" si="33"/>
        <v>0</v>
      </c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</row>
    <row r="205" spans="1:144" s="18" customFormat="1" ht="27" customHeight="1" hidden="1">
      <c r="A205" s="19"/>
      <c r="B205" s="20"/>
      <c r="C205" s="20">
        <v>3020</v>
      </c>
      <c r="D205" s="21" t="s">
        <v>365</v>
      </c>
      <c r="E205" s="21"/>
      <c r="F205" s="21"/>
      <c r="G205" s="7">
        <v>4900</v>
      </c>
      <c r="H205" s="7">
        <v>4900</v>
      </c>
      <c r="I205" s="7">
        <v>0</v>
      </c>
      <c r="J205" s="7">
        <v>0</v>
      </c>
      <c r="K205" s="7">
        <v>0</v>
      </c>
      <c r="L205" s="7">
        <v>0</v>
      </c>
      <c r="M205" s="61">
        <v>4900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7">
        <v>0</v>
      </c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</row>
    <row r="206" spans="1:144" s="18" customFormat="1" ht="18" customHeight="1" hidden="1">
      <c r="A206" s="19"/>
      <c r="B206" s="20"/>
      <c r="C206" s="20">
        <v>4010</v>
      </c>
      <c r="D206" s="21" t="s">
        <v>150</v>
      </c>
      <c r="E206" s="21"/>
      <c r="F206" s="21"/>
      <c r="G206" s="7">
        <v>1643033</v>
      </c>
      <c r="H206" s="7">
        <v>1643033</v>
      </c>
      <c r="I206" s="7">
        <v>1643033</v>
      </c>
      <c r="J206" s="7">
        <v>1643033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</row>
    <row r="207" spans="1:144" s="18" customFormat="1" ht="18" customHeight="1" hidden="1">
      <c r="A207" s="19"/>
      <c r="B207" s="20"/>
      <c r="C207" s="20">
        <v>4040</v>
      </c>
      <c r="D207" s="21" t="s">
        <v>151</v>
      </c>
      <c r="E207" s="21"/>
      <c r="F207" s="21"/>
      <c r="G207" s="7">
        <v>123510</v>
      </c>
      <c r="H207" s="7">
        <v>123510</v>
      </c>
      <c r="I207" s="7">
        <v>123510</v>
      </c>
      <c r="J207" s="7">
        <v>123510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</row>
    <row r="208" spans="1:144" s="18" customFormat="1" ht="18" customHeight="1" hidden="1">
      <c r="A208" s="19"/>
      <c r="B208" s="20"/>
      <c r="C208" s="20">
        <v>4110</v>
      </c>
      <c r="D208" s="21" t="s">
        <v>119</v>
      </c>
      <c r="E208" s="21"/>
      <c r="F208" s="21"/>
      <c r="G208" s="7">
        <v>263658</v>
      </c>
      <c r="H208" s="7">
        <v>263658</v>
      </c>
      <c r="I208" s="7">
        <v>263658</v>
      </c>
      <c r="J208" s="7">
        <v>263658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</row>
    <row r="209" spans="1:144" s="18" customFormat="1" ht="18" customHeight="1" hidden="1">
      <c r="A209" s="19"/>
      <c r="B209" s="20"/>
      <c r="C209" s="20">
        <v>4120</v>
      </c>
      <c r="D209" s="21" t="s">
        <v>152</v>
      </c>
      <c r="E209" s="21"/>
      <c r="F209" s="21"/>
      <c r="G209" s="7">
        <v>38284</v>
      </c>
      <c r="H209" s="7">
        <v>38284</v>
      </c>
      <c r="I209" s="7">
        <v>38284</v>
      </c>
      <c r="J209" s="7">
        <v>38284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</row>
    <row r="210" spans="1:144" s="18" customFormat="1" ht="18" customHeight="1" hidden="1">
      <c r="A210" s="19"/>
      <c r="B210" s="20"/>
      <c r="C210" s="20" t="s">
        <v>116</v>
      </c>
      <c r="D210" s="21" t="s">
        <v>190</v>
      </c>
      <c r="E210" s="21"/>
      <c r="F210" s="21"/>
      <c r="G210" s="7">
        <v>500</v>
      </c>
      <c r="H210" s="7">
        <v>500</v>
      </c>
      <c r="I210" s="7">
        <v>500</v>
      </c>
      <c r="J210" s="7">
        <v>500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</row>
    <row r="211" spans="1:144" s="18" customFormat="1" ht="18" customHeight="1" hidden="1">
      <c r="A211" s="19"/>
      <c r="B211" s="20"/>
      <c r="C211" s="20">
        <v>4210</v>
      </c>
      <c r="D211" s="21" t="s">
        <v>121</v>
      </c>
      <c r="E211" s="21"/>
      <c r="F211" s="21"/>
      <c r="G211" s="7">
        <v>85510</v>
      </c>
      <c r="H211" s="7">
        <v>85510</v>
      </c>
      <c r="I211" s="7">
        <v>85510</v>
      </c>
      <c r="J211" s="7">
        <v>0</v>
      </c>
      <c r="K211" s="7">
        <v>85510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</row>
    <row r="212" spans="1:144" s="18" customFormat="1" ht="18" customHeight="1" hidden="1">
      <c r="A212" s="19"/>
      <c r="B212" s="20"/>
      <c r="C212" s="20">
        <v>4221</v>
      </c>
      <c r="D212" s="21" t="s">
        <v>193</v>
      </c>
      <c r="E212" s="21"/>
      <c r="F212" s="21"/>
      <c r="G212" s="7">
        <v>500</v>
      </c>
      <c r="H212" s="7">
        <v>500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500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</row>
    <row r="213" spans="1:144" s="18" customFormat="1" ht="27" customHeight="1" hidden="1">
      <c r="A213" s="19"/>
      <c r="B213" s="20"/>
      <c r="C213" s="20" t="s">
        <v>141</v>
      </c>
      <c r="D213" s="21" t="s">
        <v>366</v>
      </c>
      <c r="E213" s="21"/>
      <c r="F213" s="21"/>
      <c r="G213" s="7">
        <v>297</v>
      </c>
      <c r="H213" s="7">
        <v>297</v>
      </c>
      <c r="I213" s="7">
        <v>297</v>
      </c>
      <c r="J213" s="7">
        <v>0</v>
      </c>
      <c r="K213" s="7">
        <v>297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</row>
    <row r="214" spans="1:144" s="18" customFormat="1" ht="27" customHeight="1" hidden="1">
      <c r="A214" s="19"/>
      <c r="B214" s="20"/>
      <c r="C214" s="20">
        <v>4240</v>
      </c>
      <c r="D214" s="21" t="s">
        <v>191</v>
      </c>
      <c r="E214" s="21"/>
      <c r="F214" s="21"/>
      <c r="G214" s="7">
        <v>5049</v>
      </c>
      <c r="H214" s="7">
        <v>5049</v>
      </c>
      <c r="I214" s="7">
        <v>5049</v>
      </c>
      <c r="J214" s="7">
        <v>0</v>
      </c>
      <c r="K214" s="7">
        <v>5049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</row>
    <row r="215" spans="1:144" s="18" customFormat="1" ht="27" customHeight="1" hidden="1">
      <c r="A215" s="19"/>
      <c r="B215" s="20"/>
      <c r="C215" s="20">
        <v>4241</v>
      </c>
      <c r="D215" s="21" t="s">
        <v>191</v>
      </c>
      <c r="E215" s="21"/>
      <c r="F215" s="21"/>
      <c r="G215" s="7">
        <v>3000</v>
      </c>
      <c r="H215" s="7">
        <v>3000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3000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</row>
    <row r="216" spans="1:144" s="18" customFormat="1" ht="18" customHeight="1" hidden="1">
      <c r="A216" s="19"/>
      <c r="B216" s="20"/>
      <c r="C216" s="20">
        <v>4260</v>
      </c>
      <c r="D216" s="21" t="s">
        <v>129</v>
      </c>
      <c r="E216" s="21"/>
      <c r="F216" s="21"/>
      <c r="G216" s="7">
        <v>32197</v>
      </c>
      <c r="H216" s="7">
        <v>32197</v>
      </c>
      <c r="I216" s="7">
        <v>32197</v>
      </c>
      <c r="J216" s="7">
        <v>0</v>
      </c>
      <c r="K216" s="7">
        <v>32197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</row>
    <row r="217" spans="1:144" s="18" customFormat="1" ht="18" customHeight="1" hidden="1">
      <c r="A217" s="19"/>
      <c r="B217" s="20"/>
      <c r="C217" s="20">
        <v>4270</v>
      </c>
      <c r="D217" s="21" t="s">
        <v>122</v>
      </c>
      <c r="E217" s="21"/>
      <c r="F217" s="21"/>
      <c r="G217" s="7">
        <v>4100</v>
      </c>
      <c r="H217" s="7">
        <v>4100</v>
      </c>
      <c r="I217" s="7">
        <v>4100</v>
      </c>
      <c r="J217" s="7">
        <v>0</v>
      </c>
      <c r="K217" s="7">
        <v>4100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</row>
    <row r="218" spans="1:144" s="18" customFormat="1" ht="18" customHeight="1" hidden="1">
      <c r="A218" s="19"/>
      <c r="B218" s="20"/>
      <c r="C218" s="20">
        <v>4280</v>
      </c>
      <c r="D218" s="21" t="s">
        <v>153</v>
      </c>
      <c r="E218" s="21"/>
      <c r="F218" s="21"/>
      <c r="G218" s="7">
        <v>350</v>
      </c>
      <c r="H218" s="7">
        <v>350</v>
      </c>
      <c r="I218" s="7">
        <v>350</v>
      </c>
      <c r="J218" s="7">
        <v>0</v>
      </c>
      <c r="K218" s="7">
        <v>350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</row>
    <row r="219" spans="1:144" s="18" customFormat="1" ht="18" customHeight="1" hidden="1">
      <c r="A219" s="19"/>
      <c r="B219" s="20"/>
      <c r="C219" s="20">
        <v>4300</v>
      </c>
      <c r="D219" s="21" t="s">
        <v>123</v>
      </c>
      <c r="E219" s="21"/>
      <c r="F219" s="21"/>
      <c r="G219" s="7">
        <v>16336</v>
      </c>
      <c r="H219" s="7">
        <v>16336</v>
      </c>
      <c r="I219" s="7">
        <v>16336</v>
      </c>
      <c r="J219" s="7">
        <v>0</v>
      </c>
      <c r="K219" s="7">
        <v>16336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</row>
    <row r="220" spans="1:144" s="18" customFormat="1" ht="18" customHeight="1" hidden="1">
      <c r="A220" s="19"/>
      <c r="B220" s="20"/>
      <c r="C220" s="20">
        <v>4301</v>
      </c>
      <c r="D220" s="21" t="s">
        <v>123</v>
      </c>
      <c r="E220" s="21"/>
      <c r="F220" s="21"/>
      <c r="G220" s="7">
        <v>650</v>
      </c>
      <c r="H220" s="7">
        <v>650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650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</row>
    <row r="221" spans="1:144" s="18" customFormat="1" ht="18" customHeight="1" hidden="1">
      <c r="A221" s="19"/>
      <c r="B221" s="20"/>
      <c r="C221" s="20" t="s">
        <v>143</v>
      </c>
      <c r="D221" s="21" t="s">
        <v>368</v>
      </c>
      <c r="E221" s="21"/>
      <c r="F221" s="21"/>
      <c r="G221" s="7">
        <v>1775</v>
      </c>
      <c r="H221" s="7">
        <v>1775</v>
      </c>
      <c r="I221" s="7">
        <v>1775</v>
      </c>
      <c r="J221" s="7">
        <v>0</v>
      </c>
      <c r="K221" s="7">
        <v>1775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</row>
    <row r="222" spans="1:144" s="18" customFormat="1" ht="38.25" customHeight="1" hidden="1">
      <c r="A222" s="19"/>
      <c r="B222" s="20"/>
      <c r="C222" s="20" t="s">
        <v>139</v>
      </c>
      <c r="D222" s="21" t="s">
        <v>362</v>
      </c>
      <c r="E222" s="21"/>
      <c r="F222" s="21"/>
      <c r="G222" s="7">
        <v>2509</v>
      </c>
      <c r="H222" s="7">
        <v>2509</v>
      </c>
      <c r="I222" s="7">
        <v>2509</v>
      </c>
      <c r="J222" s="7">
        <v>0</v>
      </c>
      <c r="K222" s="7">
        <v>2509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</row>
    <row r="223" spans="1:144" s="18" customFormat="1" ht="39.75" customHeight="1" hidden="1">
      <c r="A223" s="19"/>
      <c r="B223" s="20"/>
      <c r="C223" s="20" t="s">
        <v>144</v>
      </c>
      <c r="D223" s="21" t="s">
        <v>367</v>
      </c>
      <c r="E223" s="21"/>
      <c r="F223" s="21"/>
      <c r="G223" s="7">
        <v>1584</v>
      </c>
      <c r="H223" s="7">
        <v>1584</v>
      </c>
      <c r="I223" s="7">
        <v>1584</v>
      </c>
      <c r="J223" s="7">
        <v>0</v>
      </c>
      <c r="K223" s="7">
        <v>1584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</row>
    <row r="224" spans="1:144" s="18" customFormat="1" ht="18" customHeight="1" hidden="1">
      <c r="A224" s="19"/>
      <c r="B224" s="20"/>
      <c r="C224" s="20">
        <v>4410</v>
      </c>
      <c r="D224" s="21" t="s">
        <v>154</v>
      </c>
      <c r="E224" s="21"/>
      <c r="F224" s="21"/>
      <c r="G224" s="7">
        <v>5809</v>
      </c>
      <c r="H224" s="7">
        <v>5809</v>
      </c>
      <c r="I224" s="7">
        <v>5809</v>
      </c>
      <c r="J224" s="7">
        <v>0</v>
      </c>
      <c r="K224" s="7">
        <v>5809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</row>
    <row r="225" spans="1:144" s="18" customFormat="1" ht="18" customHeight="1" hidden="1">
      <c r="A225" s="19"/>
      <c r="B225" s="20"/>
      <c r="C225" s="20">
        <v>4411</v>
      </c>
      <c r="D225" s="21" t="s">
        <v>154</v>
      </c>
      <c r="E225" s="21"/>
      <c r="F225" s="21"/>
      <c r="G225" s="7">
        <v>250</v>
      </c>
      <c r="H225" s="7">
        <v>250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250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</row>
    <row r="226" spans="1:144" s="18" customFormat="1" ht="18" customHeight="1" hidden="1">
      <c r="A226" s="19"/>
      <c r="B226" s="20"/>
      <c r="C226" s="20">
        <v>4421</v>
      </c>
      <c r="D226" s="21" t="s">
        <v>291</v>
      </c>
      <c r="E226" s="21"/>
      <c r="F226" s="21"/>
      <c r="G226" s="7">
        <v>14000</v>
      </c>
      <c r="H226" s="7">
        <v>14000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14000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</row>
    <row r="227" spans="1:144" s="18" customFormat="1" ht="18" customHeight="1" hidden="1">
      <c r="A227" s="19"/>
      <c r="B227" s="20"/>
      <c r="C227" s="20">
        <v>4430</v>
      </c>
      <c r="D227" s="21" t="s">
        <v>124</v>
      </c>
      <c r="E227" s="21"/>
      <c r="F227" s="21"/>
      <c r="G227" s="7">
        <v>10675</v>
      </c>
      <c r="H227" s="7">
        <v>10675</v>
      </c>
      <c r="I227" s="7">
        <v>10675</v>
      </c>
      <c r="J227" s="7">
        <v>0</v>
      </c>
      <c r="K227" s="7">
        <v>10675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</row>
    <row r="228" spans="1:144" s="18" customFormat="1" ht="18" customHeight="1" hidden="1">
      <c r="A228" s="19"/>
      <c r="B228" s="20"/>
      <c r="C228" s="20">
        <v>4440</v>
      </c>
      <c r="D228" s="21" t="s">
        <v>155</v>
      </c>
      <c r="E228" s="21"/>
      <c r="F228" s="21"/>
      <c r="G228" s="7">
        <v>132637</v>
      </c>
      <c r="H228" s="7">
        <v>132637</v>
      </c>
      <c r="I228" s="7">
        <v>132637</v>
      </c>
      <c r="J228" s="7">
        <v>0</v>
      </c>
      <c r="K228" s="7">
        <v>132637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</row>
    <row r="229" spans="1:144" s="18" customFormat="1" ht="18" customHeight="1" hidden="1">
      <c r="A229" s="19"/>
      <c r="B229" s="20"/>
      <c r="C229" s="20">
        <v>4580</v>
      </c>
      <c r="D229" s="21" t="s">
        <v>10</v>
      </c>
      <c r="E229" s="21"/>
      <c r="F229" s="21"/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</row>
    <row r="230" spans="1:144" s="18" customFormat="1" ht="25.5" hidden="1">
      <c r="A230" s="19"/>
      <c r="B230" s="20"/>
      <c r="C230" s="20" t="s">
        <v>138</v>
      </c>
      <c r="D230" s="21" t="s">
        <v>156</v>
      </c>
      <c r="E230" s="21"/>
      <c r="F230" s="21"/>
      <c r="G230" s="7">
        <v>600</v>
      </c>
      <c r="H230" s="7">
        <v>600</v>
      </c>
      <c r="I230" s="7">
        <v>600</v>
      </c>
      <c r="J230" s="7">
        <v>0</v>
      </c>
      <c r="K230" s="7">
        <v>600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</row>
    <row r="231" spans="1:144" s="18" customFormat="1" ht="24.75" customHeight="1" hidden="1">
      <c r="A231" s="19"/>
      <c r="B231" s="20"/>
      <c r="C231" s="20">
        <v>6050</v>
      </c>
      <c r="D231" s="21" t="s">
        <v>131</v>
      </c>
      <c r="E231" s="21"/>
      <c r="F231" s="21"/>
      <c r="G231" s="7">
        <v>3000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3000</v>
      </c>
      <c r="R231" s="18">
        <v>3000</v>
      </c>
      <c r="S231" s="18">
        <v>0</v>
      </c>
      <c r="T231" s="18">
        <v>0</v>
      </c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</row>
    <row r="232" spans="1:144" s="74" customFormat="1" ht="26.25" customHeight="1" hidden="1">
      <c r="A232" s="70"/>
      <c r="B232" s="71" t="s">
        <v>182</v>
      </c>
      <c r="C232" s="71"/>
      <c r="D232" s="72" t="s">
        <v>358</v>
      </c>
      <c r="E232" s="72">
        <f>SUM(E233:E245)</f>
        <v>0</v>
      </c>
      <c r="F232" s="72">
        <f>SUM(F233:F245)</f>
        <v>0</v>
      </c>
      <c r="G232" s="72">
        <f aca="true" t="shared" si="34" ref="G232:T232">SUM(G233:G245)</f>
        <v>357782</v>
      </c>
      <c r="H232" s="72">
        <f t="shared" si="34"/>
        <v>357782</v>
      </c>
      <c r="I232" s="72">
        <f t="shared" si="34"/>
        <v>356482</v>
      </c>
      <c r="J232" s="72">
        <f t="shared" si="34"/>
        <v>277381</v>
      </c>
      <c r="K232" s="72">
        <f t="shared" si="34"/>
        <v>79101</v>
      </c>
      <c r="L232" s="72">
        <f t="shared" si="34"/>
        <v>0</v>
      </c>
      <c r="M232" s="72">
        <f t="shared" si="34"/>
        <v>1300</v>
      </c>
      <c r="N232" s="72">
        <f t="shared" si="34"/>
        <v>0</v>
      </c>
      <c r="O232" s="72">
        <f t="shared" si="34"/>
        <v>0</v>
      </c>
      <c r="P232" s="72">
        <f t="shared" si="34"/>
        <v>0</v>
      </c>
      <c r="Q232" s="72">
        <f t="shared" si="34"/>
        <v>0</v>
      </c>
      <c r="R232" s="72">
        <f t="shared" si="34"/>
        <v>0</v>
      </c>
      <c r="S232" s="72">
        <f t="shared" si="34"/>
        <v>0</v>
      </c>
      <c r="T232" s="72">
        <f t="shared" si="34"/>
        <v>0</v>
      </c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</row>
    <row r="233" spans="1:144" s="18" customFormat="1" ht="25.5" customHeight="1" hidden="1">
      <c r="A233" s="19"/>
      <c r="B233" s="20"/>
      <c r="C233" s="20">
        <v>3020</v>
      </c>
      <c r="D233" s="21" t="s">
        <v>365</v>
      </c>
      <c r="E233" s="21"/>
      <c r="F233" s="21"/>
      <c r="G233" s="7">
        <v>1300</v>
      </c>
      <c r="H233" s="7">
        <v>1300</v>
      </c>
      <c r="I233" s="7">
        <v>0</v>
      </c>
      <c r="J233" s="7">
        <v>0</v>
      </c>
      <c r="K233" s="7">
        <v>0</v>
      </c>
      <c r="L233" s="7">
        <v>0</v>
      </c>
      <c r="M233" s="61">
        <v>1300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7">
        <v>0</v>
      </c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</row>
    <row r="234" spans="1:144" s="18" customFormat="1" ht="18" customHeight="1" hidden="1">
      <c r="A234" s="19"/>
      <c r="B234" s="20"/>
      <c r="C234" s="20">
        <v>4010</v>
      </c>
      <c r="D234" s="21" t="s">
        <v>150</v>
      </c>
      <c r="E234" s="21"/>
      <c r="F234" s="21"/>
      <c r="G234" s="7">
        <v>219816</v>
      </c>
      <c r="H234" s="7">
        <v>219816</v>
      </c>
      <c r="I234" s="7">
        <v>219816</v>
      </c>
      <c r="J234" s="7">
        <v>219816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</row>
    <row r="235" spans="1:144" s="18" customFormat="1" ht="18" customHeight="1" hidden="1">
      <c r="A235" s="19"/>
      <c r="B235" s="20"/>
      <c r="C235" s="20">
        <v>4040</v>
      </c>
      <c r="D235" s="21" t="s">
        <v>151</v>
      </c>
      <c r="E235" s="21"/>
      <c r="F235" s="21"/>
      <c r="G235" s="7">
        <v>15529</v>
      </c>
      <c r="H235" s="7">
        <v>15529</v>
      </c>
      <c r="I235" s="7">
        <v>15529</v>
      </c>
      <c r="J235" s="7">
        <v>15529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</row>
    <row r="236" spans="1:144" s="18" customFormat="1" ht="18" customHeight="1" hidden="1">
      <c r="A236" s="19"/>
      <c r="B236" s="20"/>
      <c r="C236" s="20">
        <v>4110</v>
      </c>
      <c r="D236" s="21" t="s">
        <v>119</v>
      </c>
      <c r="E236" s="21"/>
      <c r="F236" s="21"/>
      <c r="G236" s="7">
        <v>36260</v>
      </c>
      <c r="H236" s="7">
        <v>36260</v>
      </c>
      <c r="I236" s="7">
        <v>36260</v>
      </c>
      <c r="J236" s="7">
        <v>36260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</row>
    <row r="237" spans="1:144" s="18" customFormat="1" ht="18" customHeight="1" hidden="1">
      <c r="A237" s="19"/>
      <c r="B237" s="20"/>
      <c r="C237" s="20">
        <v>4120</v>
      </c>
      <c r="D237" s="21" t="s">
        <v>152</v>
      </c>
      <c r="E237" s="21"/>
      <c r="F237" s="21"/>
      <c r="G237" s="7">
        <v>5776</v>
      </c>
      <c r="H237" s="7">
        <v>5776</v>
      </c>
      <c r="I237" s="7">
        <v>5776</v>
      </c>
      <c r="J237" s="7">
        <v>5776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</row>
    <row r="238" spans="1:144" s="18" customFormat="1" ht="18" customHeight="1" hidden="1">
      <c r="A238" s="19"/>
      <c r="B238" s="20"/>
      <c r="C238" s="20">
        <v>4210</v>
      </c>
      <c r="D238" s="21" t="s">
        <v>121</v>
      </c>
      <c r="E238" s="21"/>
      <c r="F238" s="21"/>
      <c r="G238" s="7">
        <v>42600</v>
      </c>
      <c r="H238" s="7">
        <v>42600</v>
      </c>
      <c r="I238" s="7">
        <v>42600</v>
      </c>
      <c r="J238" s="7">
        <v>0</v>
      </c>
      <c r="K238" s="7">
        <v>42600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</row>
    <row r="239" spans="1:144" s="18" customFormat="1" ht="27" customHeight="1" hidden="1">
      <c r="A239" s="19"/>
      <c r="B239" s="20"/>
      <c r="C239" s="20" t="s">
        <v>141</v>
      </c>
      <c r="D239" s="21" t="s">
        <v>366</v>
      </c>
      <c r="E239" s="21"/>
      <c r="F239" s="21"/>
      <c r="G239" s="7">
        <v>397</v>
      </c>
      <c r="H239" s="7">
        <v>397</v>
      </c>
      <c r="I239" s="7">
        <v>397</v>
      </c>
      <c r="J239" s="7">
        <v>0</v>
      </c>
      <c r="K239" s="7">
        <v>397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</row>
    <row r="240" spans="1:144" s="18" customFormat="1" ht="27" customHeight="1" hidden="1">
      <c r="A240" s="19"/>
      <c r="B240" s="20"/>
      <c r="C240" s="20">
        <v>4240</v>
      </c>
      <c r="D240" s="21" t="s">
        <v>191</v>
      </c>
      <c r="E240" s="21"/>
      <c r="F240" s="21"/>
      <c r="G240" s="7">
        <v>1300</v>
      </c>
      <c r="H240" s="7">
        <v>1300</v>
      </c>
      <c r="I240" s="7">
        <v>1300</v>
      </c>
      <c r="J240" s="7">
        <v>0</v>
      </c>
      <c r="K240" s="7">
        <v>1300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</row>
    <row r="241" spans="1:144" s="18" customFormat="1" ht="18" customHeight="1" hidden="1">
      <c r="A241" s="19"/>
      <c r="B241" s="20"/>
      <c r="C241" s="20">
        <v>4260</v>
      </c>
      <c r="D241" s="21" t="s">
        <v>129</v>
      </c>
      <c r="E241" s="21"/>
      <c r="F241" s="21"/>
      <c r="G241" s="7">
        <v>18223</v>
      </c>
      <c r="H241" s="7">
        <v>18223</v>
      </c>
      <c r="I241" s="7">
        <v>18223</v>
      </c>
      <c r="J241" s="7">
        <v>0</v>
      </c>
      <c r="K241" s="7">
        <v>18223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</row>
    <row r="242" spans="1:144" s="18" customFormat="1" ht="18" customHeight="1" hidden="1">
      <c r="A242" s="19"/>
      <c r="B242" s="20"/>
      <c r="C242" s="20">
        <v>4270</v>
      </c>
      <c r="D242" s="21" t="s">
        <v>122</v>
      </c>
      <c r="E242" s="21"/>
      <c r="F242" s="21"/>
      <c r="G242" s="7">
        <v>200</v>
      </c>
      <c r="H242" s="7">
        <v>200</v>
      </c>
      <c r="I242" s="7">
        <v>200</v>
      </c>
      <c r="J242" s="7">
        <v>0</v>
      </c>
      <c r="K242" s="7">
        <v>200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</row>
    <row r="243" spans="1:144" s="18" customFormat="1" ht="18" customHeight="1" hidden="1">
      <c r="A243" s="19"/>
      <c r="B243" s="20"/>
      <c r="C243" s="20">
        <v>4280</v>
      </c>
      <c r="D243" s="21" t="s">
        <v>153</v>
      </c>
      <c r="E243" s="21"/>
      <c r="F243" s="21"/>
      <c r="G243" s="7">
        <v>55</v>
      </c>
      <c r="H243" s="7">
        <v>55</v>
      </c>
      <c r="I243" s="7">
        <v>55</v>
      </c>
      <c r="J243" s="7">
        <v>0</v>
      </c>
      <c r="K243" s="7">
        <v>55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</row>
    <row r="244" spans="1:144" s="18" customFormat="1" ht="18" customHeight="1" hidden="1">
      <c r="A244" s="19"/>
      <c r="B244" s="20"/>
      <c r="C244" s="20">
        <v>4300</v>
      </c>
      <c r="D244" s="21" t="s">
        <v>123</v>
      </c>
      <c r="E244" s="21"/>
      <c r="F244" s="21"/>
      <c r="G244" s="7">
        <v>1000</v>
      </c>
      <c r="H244" s="7">
        <v>1000</v>
      </c>
      <c r="I244" s="7">
        <v>1000</v>
      </c>
      <c r="J244" s="7">
        <v>0</v>
      </c>
      <c r="K244" s="7">
        <v>1000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</row>
    <row r="245" spans="1:144" s="18" customFormat="1" ht="18" customHeight="1" hidden="1">
      <c r="A245" s="19"/>
      <c r="B245" s="20"/>
      <c r="C245" s="20">
        <v>4440</v>
      </c>
      <c r="D245" s="21" t="s">
        <v>155</v>
      </c>
      <c r="E245" s="21"/>
      <c r="F245" s="21"/>
      <c r="G245" s="7">
        <v>15326</v>
      </c>
      <c r="H245" s="7">
        <v>15326</v>
      </c>
      <c r="I245" s="7">
        <v>15326</v>
      </c>
      <c r="J245" s="7">
        <v>0</v>
      </c>
      <c r="K245" s="7">
        <v>15326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</row>
    <row r="246" spans="1:144" s="74" customFormat="1" ht="18" customHeight="1" hidden="1">
      <c r="A246" s="70"/>
      <c r="B246" s="71" t="s">
        <v>73</v>
      </c>
      <c r="C246" s="71"/>
      <c r="D246" s="72" t="s">
        <v>192</v>
      </c>
      <c r="E246" s="72">
        <f>SUM(E247:E271)</f>
        <v>0</v>
      </c>
      <c r="F246" s="72">
        <f aca="true" t="shared" si="35" ref="F246:T246">SUM(F247:F271)</f>
        <v>0</v>
      </c>
      <c r="G246" s="72">
        <f t="shared" si="35"/>
        <v>985193</v>
      </c>
      <c r="H246" s="72">
        <f t="shared" si="35"/>
        <v>965193</v>
      </c>
      <c r="I246" s="72">
        <f t="shared" si="35"/>
        <v>960797</v>
      </c>
      <c r="J246" s="72">
        <f t="shared" si="35"/>
        <v>720763</v>
      </c>
      <c r="K246" s="72">
        <f t="shared" si="35"/>
        <v>240034</v>
      </c>
      <c r="L246" s="72">
        <f t="shared" si="35"/>
        <v>1716</v>
      </c>
      <c r="M246" s="72">
        <f t="shared" si="35"/>
        <v>2680</v>
      </c>
      <c r="N246" s="72">
        <f t="shared" si="35"/>
        <v>0</v>
      </c>
      <c r="O246" s="72">
        <f t="shared" si="35"/>
        <v>0</v>
      </c>
      <c r="P246" s="72">
        <f t="shared" si="35"/>
        <v>0</v>
      </c>
      <c r="Q246" s="72">
        <f t="shared" si="35"/>
        <v>20000</v>
      </c>
      <c r="R246" s="72">
        <f t="shared" si="35"/>
        <v>20000</v>
      </c>
      <c r="S246" s="72">
        <f t="shared" si="35"/>
        <v>15000</v>
      </c>
      <c r="T246" s="72">
        <f t="shared" si="35"/>
        <v>0</v>
      </c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</row>
    <row r="247" spans="1:144" s="38" customFormat="1" ht="42" customHeight="1" hidden="1">
      <c r="A247" s="35"/>
      <c r="B247" s="37"/>
      <c r="C247" s="37" t="s">
        <v>203</v>
      </c>
      <c r="D247" s="30" t="s">
        <v>374</v>
      </c>
      <c r="E247" s="30"/>
      <c r="F247" s="30"/>
      <c r="G247" s="30">
        <v>1716</v>
      </c>
      <c r="H247" s="30">
        <v>1716</v>
      </c>
      <c r="I247" s="30">
        <v>0</v>
      </c>
      <c r="J247" s="30">
        <v>0</v>
      </c>
      <c r="K247" s="30">
        <v>0</v>
      </c>
      <c r="L247" s="30">
        <v>1716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42">
        <v>0</v>
      </c>
      <c r="T247" s="30">
        <v>0</v>
      </c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</row>
    <row r="248" spans="1:144" s="18" customFormat="1" ht="24.75" customHeight="1" hidden="1">
      <c r="A248" s="19"/>
      <c r="B248" s="20"/>
      <c r="C248" s="20">
        <v>3020</v>
      </c>
      <c r="D248" s="21" t="s">
        <v>365</v>
      </c>
      <c r="E248" s="21"/>
      <c r="F248" s="21"/>
      <c r="G248" s="7">
        <v>2680</v>
      </c>
      <c r="H248" s="7">
        <v>2680</v>
      </c>
      <c r="I248" s="7">
        <v>0</v>
      </c>
      <c r="J248" s="7">
        <v>0</v>
      </c>
      <c r="K248" s="7">
        <v>0</v>
      </c>
      <c r="L248" s="7">
        <v>0</v>
      </c>
      <c r="M248" s="61">
        <v>2680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7">
        <v>0</v>
      </c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</row>
    <row r="249" spans="1:144" s="18" customFormat="1" ht="18" customHeight="1" hidden="1">
      <c r="A249" s="19"/>
      <c r="B249" s="20"/>
      <c r="C249" s="20">
        <v>4010</v>
      </c>
      <c r="D249" s="21" t="s">
        <v>150</v>
      </c>
      <c r="E249" s="21"/>
      <c r="F249" s="21"/>
      <c r="G249" s="7">
        <v>571536</v>
      </c>
      <c r="H249" s="7">
        <v>571536</v>
      </c>
      <c r="I249" s="7">
        <v>571536</v>
      </c>
      <c r="J249" s="7">
        <v>571536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</row>
    <row r="250" spans="1:144" s="18" customFormat="1" ht="18" customHeight="1" hidden="1">
      <c r="A250" s="19"/>
      <c r="B250" s="20"/>
      <c r="C250" s="20">
        <v>4040</v>
      </c>
      <c r="D250" s="21" t="s">
        <v>151</v>
      </c>
      <c r="E250" s="21"/>
      <c r="F250" s="21"/>
      <c r="G250" s="7">
        <v>42303</v>
      </c>
      <c r="H250" s="7">
        <v>42303</v>
      </c>
      <c r="I250" s="7">
        <v>42303</v>
      </c>
      <c r="J250" s="7">
        <v>42303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</row>
    <row r="251" spans="1:144" s="18" customFormat="1" ht="18" customHeight="1" hidden="1">
      <c r="A251" s="19"/>
      <c r="B251" s="20"/>
      <c r="C251" s="20">
        <v>4110</v>
      </c>
      <c r="D251" s="21" t="s">
        <v>119</v>
      </c>
      <c r="E251" s="21"/>
      <c r="F251" s="21"/>
      <c r="G251" s="7">
        <v>92073</v>
      </c>
      <c r="H251" s="7">
        <v>92073</v>
      </c>
      <c r="I251" s="7">
        <v>92073</v>
      </c>
      <c r="J251" s="7">
        <v>92073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</row>
    <row r="252" spans="1:144" s="18" customFormat="1" ht="18" customHeight="1" hidden="1">
      <c r="A252" s="19"/>
      <c r="B252" s="20"/>
      <c r="C252" s="20">
        <v>4120</v>
      </c>
      <c r="D252" s="21" t="s">
        <v>152</v>
      </c>
      <c r="E252" s="21"/>
      <c r="F252" s="21"/>
      <c r="G252" s="7">
        <v>14851</v>
      </c>
      <c r="H252" s="7">
        <v>14851</v>
      </c>
      <c r="I252" s="7">
        <v>14851</v>
      </c>
      <c r="J252" s="7">
        <v>14851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</row>
    <row r="253" spans="1:144" s="18" customFormat="1" ht="18" customHeight="1" hidden="1">
      <c r="A253" s="19"/>
      <c r="B253" s="20"/>
      <c r="C253" s="20" t="s">
        <v>116</v>
      </c>
      <c r="D253" s="21" t="s">
        <v>120</v>
      </c>
      <c r="E253" s="21"/>
      <c r="F253" s="21"/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</row>
    <row r="254" spans="1:144" s="18" customFormat="1" ht="18" customHeight="1" hidden="1">
      <c r="A254" s="19"/>
      <c r="B254" s="20"/>
      <c r="C254" s="20">
        <v>4210</v>
      </c>
      <c r="D254" s="21" t="s">
        <v>121</v>
      </c>
      <c r="E254" s="21"/>
      <c r="F254" s="21"/>
      <c r="G254" s="7">
        <v>77540</v>
      </c>
      <c r="H254" s="7">
        <v>77540</v>
      </c>
      <c r="I254" s="7">
        <v>77540</v>
      </c>
      <c r="J254" s="7">
        <v>0</v>
      </c>
      <c r="K254" s="7">
        <v>77540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</row>
    <row r="255" spans="1:144" s="18" customFormat="1" ht="18" customHeight="1" hidden="1">
      <c r="A255" s="19"/>
      <c r="B255" s="20"/>
      <c r="C255" s="20">
        <v>4220</v>
      </c>
      <c r="D255" s="21" t="s">
        <v>193</v>
      </c>
      <c r="E255" s="21"/>
      <c r="F255" s="21"/>
      <c r="G255" s="7">
        <v>78600</v>
      </c>
      <c r="H255" s="7">
        <v>78600</v>
      </c>
      <c r="I255" s="7">
        <v>78600</v>
      </c>
      <c r="J255" s="7">
        <v>0</v>
      </c>
      <c r="K255" s="7">
        <v>78600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</row>
    <row r="256" spans="1:144" s="18" customFormat="1" ht="27" customHeight="1" hidden="1">
      <c r="A256" s="19"/>
      <c r="B256" s="20"/>
      <c r="C256" s="20" t="s">
        <v>141</v>
      </c>
      <c r="D256" s="21" t="s">
        <v>366</v>
      </c>
      <c r="E256" s="21"/>
      <c r="F256" s="21"/>
      <c r="G256" s="7">
        <v>350</v>
      </c>
      <c r="H256" s="7">
        <v>350</v>
      </c>
      <c r="I256" s="7">
        <v>350</v>
      </c>
      <c r="J256" s="7">
        <v>0</v>
      </c>
      <c r="K256" s="7">
        <v>350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</row>
    <row r="257" spans="1:144" s="18" customFormat="1" ht="26.25" customHeight="1" hidden="1">
      <c r="A257" s="19"/>
      <c r="B257" s="20"/>
      <c r="C257" s="20">
        <v>4240</v>
      </c>
      <c r="D257" s="21" t="s">
        <v>194</v>
      </c>
      <c r="E257" s="21"/>
      <c r="F257" s="21"/>
      <c r="G257" s="7">
        <v>6200</v>
      </c>
      <c r="H257" s="7">
        <v>6200</v>
      </c>
      <c r="I257" s="7">
        <v>6200</v>
      </c>
      <c r="J257" s="7">
        <v>0</v>
      </c>
      <c r="K257" s="7">
        <v>6200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</row>
    <row r="258" spans="1:144" s="18" customFormat="1" ht="18" customHeight="1" hidden="1">
      <c r="A258" s="19"/>
      <c r="B258" s="20"/>
      <c r="C258" s="20">
        <v>4260</v>
      </c>
      <c r="D258" s="21" t="s">
        <v>129</v>
      </c>
      <c r="E258" s="21"/>
      <c r="F258" s="21"/>
      <c r="G258" s="7">
        <v>22650</v>
      </c>
      <c r="H258" s="7">
        <v>22650</v>
      </c>
      <c r="I258" s="7">
        <v>22650</v>
      </c>
      <c r="J258" s="7">
        <v>0</v>
      </c>
      <c r="K258" s="7">
        <v>22650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</row>
    <row r="259" spans="1:144" s="18" customFormat="1" ht="18" customHeight="1" hidden="1">
      <c r="A259" s="19"/>
      <c r="B259" s="20"/>
      <c r="C259" s="20">
        <v>4270</v>
      </c>
      <c r="D259" s="21" t="s">
        <v>122</v>
      </c>
      <c r="E259" s="21"/>
      <c r="F259" s="21"/>
      <c r="G259" s="7">
        <v>2647</v>
      </c>
      <c r="H259" s="7">
        <v>2647</v>
      </c>
      <c r="I259" s="7">
        <v>2647</v>
      </c>
      <c r="J259" s="7">
        <v>0</v>
      </c>
      <c r="K259" s="7">
        <v>2647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</row>
    <row r="260" spans="1:144" s="18" customFormat="1" ht="18" customHeight="1" hidden="1">
      <c r="A260" s="19"/>
      <c r="B260" s="20"/>
      <c r="C260" s="20">
        <v>4280</v>
      </c>
      <c r="D260" s="21" t="s">
        <v>153</v>
      </c>
      <c r="E260" s="21"/>
      <c r="F260" s="21"/>
      <c r="G260" s="7">
        <v>840</v>
      </c>
      <c r="H260" s="7">
        <v>840</v>
      </c>
      <c r="I260" s="7">
        <v>840</v>
      </c>
      <c r="J260" s="7">
        <v>0</v>
      </c>
      <c r="K260" s="7">
        <v>840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</row>
    <row r="261" spans="1:144" s="18" customFormat="1" ht="18" customHeight="1" hidden="1">
      <c r="A261" s="19"/>
      <c r="B261" s="20"/>
      <c r="C261" s="20">
        <v>4300</v>
      </c>
      <c r="D261" s="21" t="s">
        <v>123</v>
      </c>
      <c r="E261" s="21"/>
      <c r="F261" s="21"/>
      <c r="G261" s="7">
        <v>5400</v>
      </c>
      <c r="H261" s="7">
        <v>5400</v>
      </c>
      <c r="I261" s="7">
        <v>5400</v>
      </c>
      <c r="J261" s="7">
        <v>0</v>
      </c>
      <c r="K261" s="7">
        <v>5400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</row>
    <row r="262" spans="1:144" s="18" customFormat="1" ht="18" customHeight="1" hidden="1">
      <c r="A262" s="19"/>
      <c r="B262" s="20"/>
      <c r="C262" s="20" t="s">
        <v>143</v>
      </c>
      <c r="D262" s="21" t="s">
        <v>368</v>
      </c>
      <c r="E262" s="21"/>
      <c r="F262" s="21"/>
      <c r="G262" s="7">
        <v>725</v>
      </c>
      <c r="H262" s="7">
        <v>725</v>
      </c>
      <c r="I262" s="7">
        <v>725</v>
      </c>
      <c r="J262" s="7">
        <v>0</v>
      </c>
      <c r="K262" s="7">
        <v>725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</row>
    <row r="263" spans="1:144" s="18" customFormat="1" ht="39" customHeight="1" hidden="1">
      <c r="A263" s="19"/>
      <c r="B263" s="20"/>
      <c r="C263" s="20" t="s">
        <v>139</v>
      </c>
      <c r="D263" s="21" t="s">
        <v>362</v>
      </c>
      <c r="E263" s="21"/>
      <c r="F263" s="21"/>
      <c r="G263" s="7">
        <v>770</v>
      </c>
      <c r="H263" s="7">
        <v>770</v>
      </c>
      <c r="I263" s="7">
        <v>770</v>
      </c>
      <c r="J263" s="7">
        <v>0</v>
      </c>
      <c r="K263" s="7">
        <v>770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</row>
    <row r="264" spans="1:144" s="18" customFormat="1" ht="39" customHeight="1" hidden="1">
      <c r="A264" s="19"/>
      <c r="B264" s="20"/>
      <c r="C264" s="20" t="s">
        <v>144</v>
      </c>
      <c r="D264" s="21" t="s">
        <v>367</v>
      </c>
      <c r="E264" s="21"/>
      <c r="F264" s="21"/>
      <c r="G264" s="7">
        <v>1300</v>
      </c>
      <c r="H264" s="7">
        <v>1300</v>
      </c>
      <c r="I264" s="7">
        <v>1300</v>
      </c>
      <c r="J264" s="7">
        <v>0</v>
      </c>
      <c r="K264" s="7">
        <v>1300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</row>
    <row r="265" spans="1:144" s="18" customFormat="1" ht="18" customHeight="1" hidden="1">
      <c r="A265" s="19"/>
      <c r="B265" s="20"/>
      <c r="C265" s="20">
        <v>4410</v>
      </c>
      <c r="D265" s="21" t="s">
        <v>154</v>
      </c>
      <c r="E265" s="21"/>
      <c r="F265" s="21"/>
      <c r="G265" s="7">
        <v>400</v>
      </c>
      <c r="H265" s="7">
        <v>400</v>
      </c>
      <c r="I265" s="7">
        <v>400</v>
      </c>
      <c r="J265" s="7">
        <v>0</v>
      </c>
      <c r="K265" s="7">
        <v>400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</row>
    <row r="266" spans="1:144" s="18" customFormat="1" ht="18" customHeight="1" hidden="1">
      <c r="A266" s="19"/>
      <c r="B266" s="20"/>
      <c r="C266" s="20">
        <v>4430</v>
      </c>
      <c r="D266" s="21" t="s">
        <v>124</v>
      </c>
      <c r="E266" s="21"/>
      <c r="F266" s="21"/>
      <c r="G266" s="7">
        <v>909</v>
      </c>
      <c r="H266" s="7">
        <v>909</v>
      </c>
      <c r="I266" s="7">
        <v>909</v>
      </c>
      <c r="J266" s="7">
        <v>0</v>
      </c>
      <c r="K266" s="7">
        <v>909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</row>
    <row r="267" spans="1:144" s="18" customFormat="1" ht="18" customHeight="1" hidden="1">
      <c r="A267" s="19"/>
      <c r="B267" s="20"/>
      <c r="C267" s="20">
        <v>4440</v>
      </c>
      <c r="D267" s="21" t="s">
        <v>155</v>
      </c>
      <c r="E267" s="21"/>
      <c r="F267" s="21"/>
      <c r="G267" s="7">
        <v>41403</v>
      </c>
      <c r="H267" s="7">
        <v>41403</v>
      </c>
      <c r="I267" s="7">
        <v>41403</v>
      </c>
      <c r="J267" s="7">
        <v>0</v>
      </c>
      <c r="K267" s="7">
        <v>41403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</row>
    <row r="268" spans="1:144" s="18" customFormat="1" ht="25.5" hidden="1">
      <c r="A268" s="19"/>
      <c r="B268" s="20"/>
      <c r="C268" s="20" t="s">
        <v>138</v>
      </c>
      <c r="D268" s="21" t="s">
        <v>156</v>
      </c>
      <c r="E268" s="21"/>
      <c r="F268" s="21"/>
      <c r="G268" s="7">
        <v>300</v>
      </c>
      <c r="H268" s="7">
        <v>300</v>
      </c>
      <c r="I268" s="7">
        <v>300</v>
      </c>
      <c r="J268" s="7">
        <v>0</v>
      </c>
      <c r="K268" s="7">
        <v>300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</row>
    <row r="269" spans="1:144" s="18" customFormat="1" ht="25.5" hidden="1">
      <c r="A269" s="19"/>
      <c r="B269" s="20"/>
      <c r="C269" s="20">
        <v>6050</v>
      </c>
      <c r="D269" s="21" t="s">
        <v>131</v>
      </c>
      <c r="E269" s="21"/>
      <c r="F269" s="21"/>
      <c r="G269" s="7">
        <v>5000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5000</v>
      </c>
      <c r="R269" s="7">
        <v>5000</v>
      </c>
      <c r="S269" s="7">
        <v>0</v>
      </c>
      <c r="T269" s="7">
        <v>0</v>
      </c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</row>
    <row r="270" spans="1:144" s="18" customFormat="1" ht="25.5" hidden="1">
      <c r="A270" s="19"/>
      <c r="B270" s="20"/>
      <c r="C270" s="20">
        <v>6057</v>
      </c>
      <c r="D270" s="21" t="s">
        <v>131</v>
      </c>
      <c r="E270" s="21"/>
      <c r="F270" s="21"/>
      <c r="G270" s="7">
        <v>11250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11250</v>
      </c>
      <c r="R270" s="7">
        <v>11250</v>
      </c>
      <c r="S270" s="7">
        <v>11250</v>
      </c>
      <c r="T270" s="7">
        <v>0</v>
      </c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</row>
    <row r="271" spans="1:144" s="18" customFormat="1" ht="25.5" customHeight="1" hidden="1">
      <c r="A271" s="19"/>
      <c r="B271" s="20"/>
      <c r="C271" s="20">
        <v>6059</v>
      </c>
      <c r="D271" s="21" t="s">
        <v>131</v>
      </c>
      <c r="E271" s="21"/>
      <c r="F271" s="21"/>
      <c r="G271" s="7">
        <v>3750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3750</v>
      </c>
      <c r="R271" s="7">
        <v>3750</v>
      </c>
      <c r="S271" s="7">
        <v>3750</v>
      </c>
      <c r="T271" s="7">
        <v>0</v>
      </c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</row>
    <row r="272" spans="1:144" s="74" customFormat="1" ht="18.75" customHeight="1" hidden="1">
      <c r="A272" s="70"/>
      <c r="B272" s="71" t="s">
        <v>183</v>
      </c>
      <c r="C272" s="71"/>
      <c r="D272" s="72" t="s">
        <v>31</v>
      </c>
      <c r="E272" s="72">
        <f>SUM(E273:E297)</f>
        <v>0</v>
      </c>
      <c r="F272" s="72">
        <f>SUM(F273:F297)</f>
        <v>0</v>
      </c>
      <c r="G272" s="91">
        <f aca="true" t="shared" si="36" ref="G272:T272">SUM(G273:G297)</f>
        <v>1597356</v>
      </c>
      <c r="H272" s="83">
        <f t="shared" si="36"/>
        <v>1597356</v>
      </c>
      <c r="I272" s="83">
        <f t="shared" si="36"/>
        <v>1554139</v>
      </c>
      <c r="J272" s="83">
        <f t="shared" si="36"/>
        <v>1258250</v>
      </c>
      <c r="K272" s="83">
        <f>SUM(K273:K297)</f>
        <v>295889</v>
      </c>
      <c r="L272" s="83">
        <f t="shared" si="36"/>
        <v>0</v>
      </c>
      <c r="M272" s="83">
        <f t="shared" si="36"/>
        <v>3500</v>
      </c>
      <c r="N272" s="83">
        <f t="shared" si="36"/>
        <v>39717</v>
      </c>
      <c r="O272" s="83">
        <f t="shared" si="36"/>
        <v>0</v>
      </c>
      <c r="P272" s="83">
        <f t="shared" si="36"/>
        <v>0</v>
      </c>
      <c r="Q272" s="83">
        <f t="shared" si="36"/>
        <v>0</v>
      </c>
      <c r="R272" s="83">
        <f t="shared" si="36"/>
        <v>0</v>
      </c>
      <c r="S272" s="83">
        <f t="shared" si="36"/>
        <v>0</v>
      </c>
      <c r="T272" s="83">
        <f t="shared" si="36"/>
        <v>0</v>
      </c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</row>
    <row r="273" spans="1:144" s="18" customFormat="1" ht="25.5" customHeight="1" hidden="1">
      <c r="A273" s="19"/>
      <c r="B273" s="20"/>
      <c r="C273" s="20" t="s">
        <v>134</v>
      </c>
      <c r="D273" s="21" t="s">
        <v>365</v>
      </c>
      <c r="E273" s="21"/>
      <c r="F273" s="21"/>
      <c r="G273" s="7">
        <v>3500</v>
      </c>
      <c r="H273" s="7">
        <v>3500</v>
      </c>
      <c r="I273" s="7">
        <v>0</v>
      </c>
      <c r="J273" s="7">
        <v>0</v>
      </c>
      <c r="K273" s="7">
        <v>0</v>
      </c>
      <c r="L273" s="7">
        <v>0</v>
      </c>
      <c r="M273" s="61">
        <v>3500</v>
      </c>
      <c r="N273" s="61">
        <v>0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7">
        <v>0</v>
      </c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</row>
    <row r="274" spans="1:144" s="18" customFormat="1" ht="18" customHeight="1" hidden="1">
      <c r="A274" s="19"/>
      <c r="B274" s="20"/>
      <c r="C274" s="20" t="s">
        <v>163</v>
      </c>
      <c r="D274" s="21" t="s">
        <v>150</v>
      </c>
      <c r="E274" s="21"/>
      <c r="F274" s="21"/>
      <c r="G274" s="7">
        <v>1007610</v>
      </c>
      <c r="H274" s="7">
        <v>1007610</v>
      </c>
      <c r="I274" s="7">
        <v>1007610</v>
      </c>
      <c r="J274" s="7">
        <v>1007610</v>
      </c>
      <c r="K274" s="7">
        <v>0</v>
      </c>
      <c r="L274" s="7">
        <v>0</v>
      </c>
      <c r="M274" s="61">
        <v>0</v>
      </c>
      <c r="N274" s="61">
        <v>0</v>
      </c>
      <c r="O274" s="61">
        <v>0</v>
      </c>
      <c r="P274" s="61">
        <v>0</v>
      </c>
      <c r="Q274" s="61">
        <v>0</v>
      </c>
      <c r="R274" s="61">
        <v>0</v>
      </c>
      <c r="S274" s="61">
        <v>0</v>
      </c>
      <c r="T274" s="7">
        <v>0</v>
      </c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</row>
    <row r="275" spans="1:144" s="18" customFormat="1" ht="18" customHeight="1" hidden="1">
      <c r="A275" s="19"/>
      <c r="B275" s="20"/>
      <c r="C275" s="20" t="s">
        <v>186</v>
      </c>
      <c r="D275" s="21" t="s">
        <v>151</v>
      </c>
      <c r="E275" s="21"/>
      <c r="F275" s="21"/>
      <c r="G275" s="7">
        <v>75000</v>
      </c>
      <c r="H275" s="7">
        <v>75000</v>
      </c>
      <c r="I275" s="7">
        <v>75000</v>
      </c>
      <c r="J275" s="7">
        <v>75000</v>
      </c>
      <c r="K275" s="7">
        <v>0</v>
      </c>
      <c r="L275" s="7">
        <v>0</v>
      </c>
      <c r="M275" s="61">
        <v>0</v>
      </c>
      <c r="N275" s="61">
        <v>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7">
        <v>0</v>
      </c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</row>
    <row r="276" spans="1:144" s="18" customFormat="1" ht="18" customHeight="1" hidden="1">
      <c r="A276" s="19"/>
      <c r="B276" s="20"/>
      <c r="C276" s="20" t="s">
        <v>114</v>
      </c>
      <c r="D276" s="21" t="s">
        <v>119</v>
      </c>
      <c r="E276" s="21"/>
      <c r="F276" s="21"/>
      <c r="G276" s="7">
        <v>150630</v>
      </c>
      <c r="H276" s="7">
        <v>150630</v>
      </c>
      <c r="I276" s="7">
        <v>150630</v>
      </c>
      <c r="J276" s="21">
        <v>150630</v>
      </c>
      <c r="K276" s="7">
        <v>0</v>
      </c>
      <c r="L276" s="7">
        <v>0</v>
      </c>
      <c r="M276" s="61"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7">
        <v>0</v>
      </c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</row>
    <row r="277" spans="1:144" s="18" customFormat="1" ht="18" customHeight="1" hidden="1">
      <c r="A277" s="19"/>
      <c r="B277" s="20"/>
      <c r="C277" s="20">
        <v>4111</v>
      </c>
      <c r="D277" s="21" t="s">
        <v>119</v>
      </c>
      <c r="E277" s="21"/>
      <c r="F277" s="21"/>
      <c r="G277" s="7">
        <v>555</v>
      </c>
      <c r="H277" s="7">
        <v>555</v>
      </c>
      <c r="I277" s="7">
        <v>0</v>
      </c>
      <c r="J277" s="7">
        <v>0</v>
      </c>
      <c r="K277" s="7">
        <v>0</v>
      </c>
      <c r="L277" s="7">
        <v>0</v>
      </c>
      <c r="M277" s="61">
        <v>0</v>
      </c>
      <c r="N277" s="61">
        <v>555</v>
      </c>
      <c r="O277" s="61">
        <v>0</v>
      </c>
      <c r="P277" s="61">
        <v>0</v>
      </c>
      <c r="Q277" s="61">
        <v>0</v>
      </c>
      <c r="R277" s="61">
        <v>0</v>
      </c>
      <c r="S277" s="61">
        <v>0</v>
      </c>
      <c r="T277" s="7">
        <v>0</v>
      </c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</row>
    <row r="278" spans="1:144" s="18" customFormat="1" ht="18" customHeight="1" hidden="1">
      <c r="A278" s="19"/>
      <c r="B278" s="20"/>
      <c r="C278" s="20" t="s">
        <v>115</v>
      </c>
      <c r="D278" s="21" t="s">
        <v>152</v>
      </c>
      <c r="E278" s="21"/>
      <c r="F278" s="21"/>
      <c r="G278" s="21">
        <v>25010</v>
      </c>
      <c r="H278" s="21">
        <v>25010</v>
      </c>
      <c r="I278" s="21">
        <v>25010</v>
      </c>
      <c r="J278" s="7">
        <v>25010</v>
      </c>
      <c r="K278" s="7">
        <v>0</v>
      </c>
      <c r="L278" s="7">
        <v>0</v>
      </c>
      <c r="M278" s="61">
        <v>0</v>
      </c>
      <c r="N278" s="61">
        <v>0</v>
      </c>
      <c r="O278" s="61">
        <v>0</v>
      </c>
      <c r="P278" s="61">
        <v>0</v>
      </c>
      <c r="Q278" s="61">
        <v>0</v>
      </c>
      <c r="R278" s="61">
        <v>0</v>
      </c>
      <c r="S278" s="61">
        <v>0</v>
      </c>
      <c r="T278" s="7">
        <v>0</v>
      </c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</row>
    <row r="279" spans="1:144" s="18" customFormat="1" ht="18" customHeight="1" hidden="1">
      <c r="A279" s="19"/>
      <c r="B279" s="20"/>
      <c r="C279" s="20">
        <v>4121</v>
      </c>
      <c r="D279" s="21" t="s">
        <v>152</v>
      </c>
      <c r="E279" s="21"/>
      <c r="F279" s="21"/>
      <c r="G279" s="7">
        <v>90</v>
      </c>
      <c r="H279" s="7">
        <v>90</v>
      </c>
      <c r="I279" s="7">
        <v>0</v>
      </c>
      <c r="J279" s="7">
        <v>0</v>
      </c>
      <c r="K279" s="7">
        <v>0</v>
      </c>
      <c r="L279" s="7">
        <v>0</v>
      </c>
      <c r="M279" s="61">
        <v>0</v>
      </c>
      <c r="N279" s="61">
        <v>90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7">
        <v>0</v>
      </c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</row>
    <row r="280" spans="1:144" s="18" customFormat="1" ht="18" customHeight="1" hidden="1">
      <c r="A280" s="19"/>
      <c r="B280" s="20"/>
      <c r="C280" s="20">
        <v>4171</v>
      </c>
      <c r="D280" s="21" t="s">
        <v>120</v>
      </c>
      <c r="E280" s="21"/>
      <c r="F280" s="21"/>
      <c r="G280" s="7">
        <v>3650</v>
      </c>
      <c r="H280" s="7">
        <v>3650</v>
      </c>
      <c r="I280" s="7">
        <v>0</v>
      </c>
      <c r="J280" s="7">
        <v>0</v>
      </c>
      <c r="K280" s="7">
        <v>0</v>
      </c>
      <c r="L280" s="7">
        <v>0</v>
      </c>
      <c r="M280" s="61">
        <v>0</v>
      </c>
      <c r="N280" s="61">
        <v>3650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7">
        <v>0</v>
      </c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</row>
    <row r="281" spans="1:144" s="18" customFormat="1" ht="18" customHeight="1" hidden="1">
      <c r="A281" s="19"/>
      <c r="B281" s="20"/>
      <c r="C281" s="20" t="s">
        <v>135</v>
      </c>
      <c r="D281" s="21" t="s">
        <v>121</v>
      </c>
      <c r="E281" s="21"/>
      <c r="F281" s="21"/>
      <c r="G281" s="7">
        <v>38851</v>
      </c>
      <c r="H281" s="7">
        <v>38851</v>
      </c>
      <c r="I281" s="7">
        <v>38851</v>
      </c>
      <c r="J281" s="7">
        <v>0</v>
      </c>
      <c r="K281" s="7">
        <v>38851</v>
      </c>
      <c r="L281" s="7">
        <v>0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7">
        <v>0</v>
      </c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</row>
    <row r="282" spans="1:144" s="18" customFormat="1" ht="18" customHeight="1" hidden="1">
      <c r="A282" s="19"/>
      <c r="B282" s="20"/>
      <c r="C282" s="20">
        <v>4211</v>
      </c>
      <c r="D282" s="21" t="s">
        <v>121</v>
      </c>
      <c r="E282" s="21"/>
      <c r="F282" s="21"/>
      <c r="G282" s="7">
        <v>59</v>
      </c>
      <c r="H282" s="7">
        <v>59</v>
      </c>
      <c r="I282" s="7">
        <v>0</v>
      </c>
      <c r="J282" s="7">
        <v>0</v>
      </c>
      <c r="K282" s="7">
        <v>0</v>
      </c>
      <c r="L282" s="7">
        <v>0</v>
      </c>
      <c r="M282" s="61">
        <v>0</v>
      </c>
      <c r="N282" s="61">
        <v>59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7">
        <v>0</v>
      </c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</row>
    <row r="283" spans="1:144" s="18" customFormat="1" ht="27" customHeight="1" hidden="1">
      <c r="A283" s="19"/>
      <c r="B283" s="20"/>
      <c r="C283" s="20" t="s">
        <v>141</v>
      </c>
      <c r="D283" s="21" t="s">
        <v>366</v>
      </c>
      <c r="E283" s="21"/>
      <c r="F283" s="21"/>
      <c r="G283" s="7">
        <v>500</v>
      </c>
      <c r="H283" s="7">
        <v>500</v>
      </c>
      <c r="I283" s="7">
        <v>500</v>
      </c>
      <c r="J283" s="7">
        <v>0</v>
      </c>
      <c r="K283" s="7">
        <v>500</v>
      </c>
      <c r="L283" s="7">
        <v>0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  <c r="R283" s="61">
        <v>0</v>
      </c>
      <c r="S283" s="61">
        <v>0</v>
      </c>
      <c r="T283" s="7">
        <v>0</v>
      </c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</row>
    <row r="284" spans="1:144" s="18" customFormat="1" ht="27" customHeight="1" hidden="1">
      <c r="A284" s="19"/>
      <c r="B284" s="20"/>
      <c r="C284" s="20" t="s">
        <v>142</v>
      </c>
      <c r="D284" s="21" t="s">
        <v>194</v>
      </c>
      <c r="E284" s="21"/>
      <c r="F284" s="21"/>
      <c r="G284" s="7">
        <v>1570</v>
      </c>
      <c r="H284" s="7">
        <v>1570</v>
      </c>
      <c r="I284" s="7">
        <v>1570</v>
      </c>
      <c r="J284" s="7">
        <v>0</v>
      </c>
      <c r="K284" s="7">
        <v>1570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</row>
    <row r="285" spans="1:144" s="18" customFormat="1" ht="27" customHeight="1" hidden="1">
      <c r="A285" s="19"/>
      <c r="B285" s="20"/>
      <c r="C285" s="20">
        <v>4241</v>
      </c>
      <c r="D285" s="21" t="s">
        <v>194</v>
      </c>
      <c r="E285" s="21"/>
      <c r="F285" s="21"/>
      <c r="G285" s="7">
        <v>1567</v>
      </c>
      <c r="H285" s="7">
        <v>1567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1567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</row>
    <row r="286" spans="1:144" s="18" customFormat="1" ht="18" customHeight="1" hidden="1">
      <c r="A286" s="19"/>
      <c r="B286" s="20"/>
      <c r="C286" s="20" t="s">
        <v>126</v>
      </c>
      <c r="D286" s="21" t="s">
        <v>129</v>
      </c>
      <c r="E286" s="21"/>
      <c r="F286" s="21"/>
      <c r="G286" s="7">
        <v>19798</v>
      </c>
      <c r="H286" s="7">
        <v>19798</v>
      </c>
      <c r="I286" s="7">
        <v>19798</v>
      </c>
      <c r="J286" s="7">
        <v>0</v>
      </c>
      <c r="K286" s="7">
        <v>19798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</row>
    <row r="287" spans="1:144" s="18" customFormat="1" ht="18" customHeight="1" hidden="1">
      <c r="A287" s="19"/>
      <c r="B287" s="20"/>
      <c r="C287" s="20" t="s">
        <v>127</v>
      </c>
      <c r="D287" s="21" t="s">
        <v>122</v>
      </c>
      <c r="E287" s="21"/>
      <c r="F287" s="21"/>
      <c r="G287" s="7">
        <v>153087</v>
      </c>
      <c r="H287" s="7">
        <v>153087</v>
      </c>
      <c r="I287" s="7">
        <v>153087</v>
      </c>
      <c r="J287" s="7">
        <v>0</v>
      </c>
      <c r="K287" s="7">
        <v>153087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</row>
    <row r="288" spans="1:144" s="18" customFormat="1" ht="18" customHeight="1" hidden="1">
      <c r="A288" s="19"/>
      <c r="B288" s="20"/>
      <c r="C288" s="20" t="s">
        <v>136</v>
      </c>
      <c r="D288" s="21" t="s">
        <v>153</v>
      </c>
      <c r="E288" s="21"/>
      <c r="F288" s="21"/>
      <c r="G288" s="7">
        <v>490</v>
      </c>
      <c r="H288" s="7">
        <v>490</v>
      </c>
      <c r="I288" s="7">
        <v>490</v>
      </c>
      <c r="J288" s="7">
        <v>0</v>
      </c>
      <c r="K288" s="7">
        <v>490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</row>
    <row r="289" spans="1:144" s="18" customFormat="1" ht="18" customHeight="1" hidden="1">
      <c r="A289" s="19"/>
      <c r="B289" s="20"/>
      <c r="C289" s="20" t="s">
        <v>132</v>
      </c>
      <c r="D289" s="39" t="s">
        <v>285</v>
      </c>
      <c r="E289" s="21"/>
      <c r="F289" s="21"/>
      <c r="G289" s="7">
        <v>12656</v>
      </c>
      <c r="H289" s="7">
        <v>12656</v>
      </c>
      <c r="I289" s="7">
        <v>12656</v>
      </c>
      <c r="J289" s="7">
        <v>0</v>
      </c>
      <c r="K289" s="7">
        <v>12656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</row>
    <row r="290" spans="1:144" s="18" customFormat="1" ht="18" customHeight="1" hidden="1">
      <c r="A290" s="19"/>
      <c r="B290" s="20"/>
      <c r="C290" s="20">
        <v>4301</v>
      </c>
      <c r="D290" s="39" t="s">
        <v>285</v>
      </c>
      <c r="E290" s="21"/>
      <c r="F290" s="39"/>
      <c r="G290" s="4">
        <v>2720</v>
      </c>
      <c r="H290" s="4">
        <v>2720</v>
      </c>
      <c r="I290" s="7">
        <v>0</v>
      </c>
      <c r="J290" s="7">
        <v>0</v>
      </c>
      <c r="K290" s="7">
        <v>0</v>
      </c>
      <c r="L290" s="7">
        <v>0</v>
      </c>
      <c r="M290" s="61">
        <v>0</v>
      </c>
      <c r="N290" s="61">
        <v>2720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7">
        <v>0</v>
      </c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</row>
    <row r="291" spans="1:144" s="18" customFormat="1" ht="39" customHeight="1" hidden="1">
      <c r="A291" s="19"/>
      <c r="B291" s="20"/>
      <c r="C291" s="20" t="s">
        <v>139</v>
      </c>
      <c r="D291" s="21" t="s">
        <v>362</v>
      </c>
      <c r="E291" s="21"/>
      <c r="F291" s="21"/>
      <c r="G291" s="7">
        <v>1650</v>
      </c>
      <c r="H291" s="7">
        <v>1650</v>
      </c>
      <c r="I291" s="7">
        <v>1650</v>
      </c>
      <c r="J291" s="7">
        <v>0</v>
      </c>
      <c r="K291" s="7">
        <v>1650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</row>
    <row r="292" spans="1:144" s="18" customFormat="1" ht="39" customHeight="1" hidden="1">
      <c r="A292" s="19"/>
      <c r="B292" s="20"/>
      <c r="C292" s="20" t="s">
        <v>144</v>
      </c>
      <c r="D292" s="21" t="s">
        <v>367</v>
      </c>
      <c r="E292" s="21"/>
      <c r="F292" s="21"/>
      <c r="G292" s="7">
        <v>2377</v>
      </c>
      <c r="H292" s="7">
        <v>2377</v>
      </c>
      <c r="I292" s="7">
        <v>2377</v>
      </c>
      <c r="J292" s="7">
        <v>0</v>
      </c>
      <c r="K292" s="7">
        <v>2377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</row>
    <row r="293" spans="1:144" s="18" customFormat="1" ht="18" customHeight="1" hidden="1">
      <c r="A293" s="19"/>
      <c r="B293" s="20"/>
      <c r="C293" s="20" t="s">
        <v>137</v>
      </c>
      <c r="D293" s="21" t="s">
        <v>154</v>
      </c>
      <c r="E293" s="21"/>
      <c r="F293" s="21"/>
      <c r="G293" s="7">
        <v>2500</v>
      </c>
      <c r="H293" s="7">
        <v>2500</v>
      </c>
      <c r="I293" s="7">
        <v>2500</v>
      </c>
      <c r="J293" s="7">
        <v>0</v>
      </c>
      <c r="K293" s="7">
        <v>2500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</row>
    <row r="294" spans="1:144" s="18" customFormat="1" ht="18" customHeight="1" hidden="1">
      <c r="A294" s="19"/>
      <c r="B294" s="20"/>
      <c r="C294" s="20">
        <v>4421</v>
      </c>
      <c r="D294" s="21" t="s">
        <v>291</v>
      </c>
      <c r="E294" s="21"/>
      <c r="F294" s="21"/>
      <c r="G294" s="7">
        <v>31076</v>
      </c>
      <c r="H294" s="7">
        <v>31076</v>
      </c>
      <c r="I294" s="7">
        <v>0</v>
      </c>
      <c r="J294" s="7">
        <v>0</v>
      </c>
      <c r="K294" s="7">
        <v>0</v>
      </c>
      <c r="L294" s="7">
        <v>0</v>
      </c>
      <c r="M294" s="61">
        <v>0</v>
      </c>
      <c r="N294" s="61">
        <v>31076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7">
        <v>0</v>
      </c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</row>
    <row r="295" spans="1:144" s="18" customFormat="1" ht="18" customHeight="1" hidden="1">
      <c r="A295" s="19"/>
      <c r="B295" s="20"/>
      <c r="C295" s="20" t="s">
        <v>117</v>
      </c>
      <c r="D295" s="21" t="s">
        <v>124</v>
      </c>
      <c r="E295" s="21"/>
      <c r="F295" s="21"/>
      <c r="G295" s="7">
        <v>5562</v>
      </c>
      <c r="H295" s="7">
        <v>5562</v>
      </c>
      <c r="I295" s="7">
        <v>5562</v>
      </c>
      <c r="J295" s="7">
        <v>0</v>
      </c>
      <c r="K295" s="7">
        <v>5562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</row>
    <row r="296" spans="1:144" s="18" customFormat="1" ht="18" customHeight="1" hidden="1">
      <c r="A296" s="19"/>
      <c r="B296" s="20"/>
      <c r="C296" s="20" t="s">
        <v>187</v>
      </c>
      <c r="D296" s="21" t="s">
        <v>195</v>
      </c>
      <c r="E296" s="21"/>
      <c r="F296" s="21"/>
      <c r="G296" s="7">
        <v>56548</v>
      </c>
      <c r="H296" s="7">
        <v>56548</v>
      </c>
      <c r="I296" s="7">
        <v>56548</v>
      </c>
      <c r="J296" s="7">
        <v>0</v>
      </c>
      <c r="K296" s="7">
        <v>56548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</row>
    <row r="297" spans="1:144" s="18" customFormat="1" ht="25.5" hidden="1">
      <c r="A297" s="19"/>
      <c r="B297" s="20"/>
      <c r="C297" s="20" t="s">
        <v>138</v>
      </c>
      <c r="D297" s="21" t="s">
        <v>156</v>
      </c>
      <c r="E297" s="21"/>
      <c r="F297" s="21"/>
      <c r="G297" s="7">
        <v>300</v>
      </c>
      <c r="H297" s="7">
        <v>300</v>
      </c>
      <c r="I297" s="7">
        <v>300</v>
      </c>
      <c r="J297" s="7">
        <v>0</v>
      </c>
      <c r="K297" s="7">
        <v>300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</row>
    <row r="298" spans="1:144" s="18" customFormat="1" ht="18" customHeight="1" hidden="1">
      <c r="A298" s="19"/>
      <c r="B298" s="20">
        <v>80113</v>
      </c>
      <c r="C298" s="20"/>
      <c r="D298" s="21" t="s">
        <v>196</v>
      </c>
      <c r="E298" s="21">
        <f>E300+E299</f>
        <v>0</v>
      </c>
      <c r="F298" s="21">
        <f aca="true" t="shared" si="37" ref="F298:T298">F300+F299</f>
        <v>0</v>
      </c>
      <c r="G298" s="21">
        <f t="shared" si="37"/>
        <v>95000</v>
      </c>
      <c r="H298" s="21">
        <f t="shared" si="37"/>
        <v>95000</v>
      </c>
      <c r="I298" s="21">
        <f t="shared" si="37"/>
        <v>95000</v>
      </c>
      <c r="J298" s="21">
        <f t="shared" si="37"/>
        <v>0</v>
      </c>
      <c r="K298" s="21">
        <f t="shared" si="37"/>
        <v>95000</v>
      </c>
      <c r="L298" s="21">
        <f t="shared" si="37"/>
        <v>0</v>
      </c>
      <c r="M298" s="21">
        <f t="shared" si="37"/>
        <v>0</v>
      </c>
      <c r="N298" s="21">
        <f t="shared" si="37"/>
        <v>0</v>
      </c>
      <c r="O298" s="21">
        <f t="shared" si="37"/>
        <v>0</v>
      </c>
      <c r="P298" s="21">
        <f t="shared" si="37"/>
        <v>0</v>
      </c>
      <c r="Q298" s="21">
        <f t="shared" si="37"/>
        <v>0</v>
      </c>
      <c r="R298" s="21">
        <f t="shared" si="37"/>
        <v>0</v>
      </c>
      <c r="S298" s="21">
        <f t="shared" si="37"/>
        <v>0</v>
      </c>
      <c r="T298" s="21">
        <f t="shared" si="37"/>
        <v>0</v>
      </c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</row>
    <row r="299" spans="1:144" s="18" customFormat="1" ht="18" customHeight="1" hidden="1">
      <c r="A299" s="19"/>
      <c r="B299" s="20"/>
      <c r="C299" s="20">
        <v>4210</v>
      </c>
      <c r="D299" s="21" t="s">
        <v>121</v>
      </c>
      <c r="E299" s="21"/>
      <c r="F299" s="21"/>
      <c r="G299" s="21">
        <v>615</v>
      </c>
      <c r="H299" s="21">
        <v>615</v>
      </c>
      <c r="I299" s="21">
        <v>615</v>
      </c>
      <c r="J299" s="21">
        <v>0</v>
      </c>
      <c r="K299" s="21">
        <v>615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</row>
    <row r="300" spans="1:144" s="18" customFormat="1" ht="18" customHeight="1" hidden="1">
      <c r="A300" s="19"/>
      <c r="B300" s="20"/>
      <c r="C300" s="20">
        <v>4300</v>
      </c>
      <c r="D300" s="21" t="s">
        <v>123</v>
      </c>
      <c r="E300" s="21"/>
      <c r="F300" s="21"/>
      <c r="G300" s="7">
        <v>94385</v>
      </c>
      <c r="H300" s="7">
        <v>94385</v>
      </c>
      <c r="I300" s="7">
        <v>94385</v>
      </c>
      <c r="J300" s="7">
        <v>0</v>
      </c>
      <c r="K300" s="7">
        <v>94385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</row>
    <row r="301" spans="1:144" s="18" customFormat="1" ht="26.25" customHeight="1" hidden="1">
      <c r="A301" s="19"/>
      <c r="B301" s="20" t="s">
        <v>85</v>
      </c>
      <c r="C301" s="20"/>
      <c r="D301" s="21" t="s">
        <v>103</v>
      </c>
      <c r="E301" s="21">
        <f>SUM(E302:E320)</f>
        <v>0</v>
      </c>
      <c r="F301" s="21">
        <f>SUM(F302:F320)</f>
        <v>0</v>
      </c>
      <c r="G301" s="21">
        <f aca="true" t="shared" si="38" ref="G301:N301">SUM(G302:G320)</f>
        <v>195432</v>
      </c>
      <c r="H301" s="7">
        <f t="shared" si="38"/>
        <v>195432</v>
      </c>
      <c r="I301" s="7">
        <f t="shared" si="38"/>
        <v>193970</v>
      </c>
      <c r="J301" s="7">
        <f t="shared" si="38"/>
        <v>168258</v>
      </c>
      <c r="K301" s="7">
        <f t="shared" si="38"/>
        <v>25712</v>
      </c>
      <c r="L301" s="7">
        <f t="shared" si="38"/>
        <v>0</v>
      </c>
      <c r="M301" s="7">
        <f t="shared" si="38"/>
        <v>1462</v>
      </c>
      <c r="N301" s="7">
        <f t="shared" si="38"/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</row>
    <row r="302" spans="1:144" s="18" customFormat="1" ht="26.25" customHeight="1" hidden="1">
      <c r="A302" s="19"/>
      <c r="B302" s="20"/>
      <c r="C302" s="20" t="s">
        <v>134</v>
      </c>
      <c r="D302" s="21" t="s">
        <v>365</v>
      </c>
      <c r="E302" s="21"/>
      <c r="F302" s="21"/>
      <c r="G302" s="7">
        <v>1462</v>
      </c>
      <c r="H302" s="7">
        <v>1462</v>
      </c>
      <c r="I302" s="7">
        <v>0</v>
      </c>
      <c r="J302" s="7">
        <v>0</v>
      </c>
      <c r="K302" s="7">
        <v>0</v>
      </c>
      <c r="L302" s="7">
        <v>0</v>
      </c>
      <c r="M302" s="61">
        <v>1462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7">
        <v>0</v>
      </c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</row>
    <row r="303" spans="1:144" s="18" customFormat="1" ht="18" customHeight="1" hidden="1">
      <c r="A303" s="19"/>
      <c r="B303" s="20"/>
      <c r="C303" s="20" t="s">
        <v>163</v>
      </c>
      <c r="D303" s="21" t="s">
        <v>150</v>
      </c>
      <c r="E303" s="21"/>
      <c r="F303" s="21"/>
      <c r="G303" s="7">
        <v>132590</v>
      </c>
      <c r="H303" s="7">
        <v>132590</v>
      </c>
      <c r="I303" s="7">
        <v>132590</v>
      </c>
      <c r="J303" s="7">
        <v>132590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</row>
    <row r="304" spans="1:144" s="18" customFormat="1" ht="18" customHeight="1" hidden="1">
      <c r="A304" s="19"/>
      <c r="B304" s="20"/>
      <c r="C304" s="20" t="s">
        <v>186</v>
      </c>
      <c r="D304" s="21" t="s">
        <v>151</v>
      </c>
      <c r="E304" s="21"/>
      <c r="F304" s="21"/>
      <c r="G304" s="7">
        <v>10116</v>
      </c>
      <c r="H304" s="7">
        <v>10116</v>
      </c>
      <c r="I304" s="7">
        <v>10116</v>
      </c>
      <c r="J304" s="7">
        <v>10116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</row>
    <row r="305" spans="1:144" s="18" customFormat="1" ht="18" customHeight="1" hidden="1">
      <c r="A305" s="19"/>
      <c r="B305" s="20"/>
      <c r="C305" s="20" t="s">
        <v>114</v>
      </c>
      <c r="D305" s="21" t="s">
        <v>119</v>
      </c>
      <c r="E305" s="21"/>
      <c r="F305" s="21"/>
      <c r="G305" s="7">
        <v>22850</v>
      </c>
      <c r="H305" s="7">
        <v>22850</v>
      </c>
      <c r="I305" s="7">
        <v>22850</v>
      </c>
      <c r="J305" s="7">
        <v>22850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</row>
    <row r="306" spans="1:144" s="18" customFormat="1" ht="18" customHeight="1" hidden="1">
      <c r="A306" s="19"/>
      <c r="B306" s="20"/>
      <c r="C306" s="20" t="s">
        <v>115</v>
      </c>
      <c r="D306" s="21" t="s">
        <v>152</v>
      </c>
      <c r="E306" s="21"/>
      <c r="F306" s="21"/>
      <c r="G306" s="7">
        <v>2702</v>
      </c>
      <c r="H306" s="7">
        <v>2702</v>
      </c>
      <c r="I306" s="7">
        <v>2702</v>
      </c>
      <c r="J306" s="7">
        <v>2702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</row>
    <row r="307" spans="1:144" s="18" customFormat="1" ht="18" customHeight="1" hidden="1">
      <c r="A307" s="19"/>
      <c r="B307" s="20"/>
      <c r="C307" s="20">
        <v>4170</v>
      </c>
      <c r="D307" s="21" t="s">
        <v>120</v>
      </c>
      <c r="E307" s="21"/>
      <c r="F307" s="21"/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</row>
    <row r="308" spans="1:144" s="18" customFormat="1" ht="18" customHeight="1" hidden="1">
      <c r="A308" s="19"/>
      <c r="B308" s="20"/>
      <c r="C308" s="20" t="s">
        <v>135</v>
      </c>
      <c r="D308" s="21" t="s">
        <v>121</v>
      </c>
      <c r="E308" s="21"/>
      <c r="F308" s="21"/>
      <c r="G308" s="7">
        <v>9200</v>
      </c>
      <c r="H308" s="7">
        <v>9200</v>
      </c>
      <c r="I308" s="7">
        <v>9200</v>
      </c>
      <c r="J308" s="7">
        <v>0</v>
      </c>
      <c r="K308" s="7">
        <v>9200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</row>
    <row r="309" spans="1:144" s="18" customFormat="1" ht="27" customHeight="1" hidden="1">
      <c r="A309" s="19"/>
      <c r="B309" s="20"/>
      <c r="C309" s="20" t="s">
        <v>141</v>
      </c>
      <c r="D309" s="21" t="s">
        <v>366</v>
      </c>
      <c r="E309" s="21"/>
      <c r="F309" s="21"/>
      <c r="G309" s="7">
        <v>50</v>
      </c>
      <c r="H309" s="7">
        <v>50</v>
      </c>
      <c r="I309" s="7">
        <v>50</v>
      </c>
      <c r="J309" s="7">
        <v>0</v>
      </c>
      <c r="K309" s="7">
        <v>50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</row>
    <row r="310" spans="1:144" s="18" customFormat="1" ht="26.25" customHeight="1" hidden="1">
      <c r="A310" s="19"/>
      <c r="B310" s="20"/>
      <c r="C310" s="20" t="s">
        <v>142</v>
      </c>
      <c r="D310" s="21" t="s">
        <v>197</v>
      </c>
      <c r="E310" s="21"/>
      <c r="F310" s="21"/>
      <c r="G310" s="7">
        <v>300</v>
      </c>
      <c r="H310" s="7">
        <v>300</v>
      </c>
      <c r="I310" s="7">
        <v>300</v>
      </c>
      <c r="J310" s="7">
        <v>0</v>
      </c>
      <c r="K310" s="7">
        <v>300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</row>
    <row r="311" spans="1:144" s="18" customFormat="1" ht="18" customHeight="1" hidden="1">
      <c r="A311" s="19"/>
      <c r="B311" s="20"/>
      <c r="C311" s="20" t="s">
        <v>127</v>
      </c>
      <c r="D311" s="21" t="s">
        <v>122</v>
      </c>
      <c r="E311" s="21"/>
      <c r="F311" s="21"/>
      <c r="G311" s="7">
        <v>800</v>
      </c>
      <c r="H311" s="7">
        <v>800</v>
      </c>
      <c r="I311" s="7">
        <v>800</v>
      </c>
      <c r="J311" s="7">
        <v>0</v>
      </c>
      <c r="K311" s="7">
        <v>800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</row>
    <row r="312" spans="1:144" s="18" customFormat="1" ht="18" customHeight="1" hidden="1">
      <c r="A312" s="19"/>
      <c r="B312" s="20"/>
      <c r="C312" s="20" t="s">
        <v>136</v>
      </c>
      <c r="D312" s="21" t="s">
        <v>153</v>
      </c>
      <c r="E312" s="21"/>
      <c r="F312" s="21"/>
      <c r="G312" s="7">
        <v>280</v>
      </c>
      <c r="H312" s="7">
        <v>280</v>
      </c>
      <c r="I312" s="7">
        <v>280</v>
      </c>
      <c r="J312" s="7">
        <v>0</v>
      </c>
      <c r="K312" s="7">
        <v>280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</row>
    <row r="313" spans="1:144" s="18" customFormat="1" ht="18" customHeight="1" hidden="1">
      <c r="A313" s="19"/>
      <c r="B313" s="20"/>
      <c r="C313" s="20" t="s">
        <v>132</v>
      </c>
      <c r="D313" s="21" t="s">
        <v>123</v>
      </c>
      <c r="E313" s="21"/>
      <c r="F313" s="21"/>
      <c r="G313" s="7">
        <v>3504</v>
      </c>
      <c r="H313" s="7">
        <v>3504</v>
      </c>
      <c r="I313" s="7">
        <v>3504</v>
      </c>
      <c r="J313" s="7">
        <v>0</v>
      </c>
      <c r="K313" s="7">
        <v>3504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</row>
    <row r="314" spans="1:144" s="18" customFormat="1" ht="18" customHeight="1" hidden="1">
      <c r="A314" s="19"/>
      <c r="B314" s="20"/>
      <c r="C314" s="20">
        <v>4350</v>
      </c>
      <c r="D314" s="21" t="s">
        <v>368</v>
      </c>
      <c r="E314" s="21"/>
      <c r="F314" s="21"/>
      <c r="G314" s="7">
        <v>840</v>
      </c>
      <c r="H314" s="7">
        <v>840</v>
      </c>
      <c r="I314" s="7">
        <v>840</v>
      </c>
      <c r="J314" s="7">
        <v>0</v>
      </c>
      <c r="K314" s="7">
        <v>840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</row>
    <row r="315" spans="1:144" s="18" customFormat="1" ht="39" customHeight="1" hidden="1">
      <c r="A315" s="19"/>
      <c r="B315" s="20"/>
      <c r="C315" s="20" t="s">
        <v>139</v>
      </c>
      <c r="D315" s="21" t="s">
        <v>362</v>
      </c>
      <c r="E315" s="21"/>
      <c r="F315" s="21"/>
      <c r="G315" s="7">
        <v>765</v>
      </c>
      <c r="H315" s="7">
        <v>765</v>
      </c>
      <c r="I315" s="7">
        <v>765</v>
      </c>
      <c r="J315" s="7">
        <v>0</v>
      </c>
      <c r="K315" s="7">
        <v>765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</row>
    <row r="316" spans="1:144" s="18" customFormat="1" ht="38.25" hidden="1">
      <c r="A316" s="19"/>
      <c r="B316" s="20"/>
      <c r="C316" s="20" t="s">
        <v>144</v>
      </c>
      <c r="D316" s="21" t="s">
        <v>367</v>
      </c>
      <c r="E316" s="21"/>
      <c r="F316" s="21"/>
      <c r="G316" s="7">
        <v>2300</v>
      </c>
      <c r="H316" s="7">
        <v>2300</v>
      </c>
      <c r="I316" s="7">
        <v>2300</v>
      </c>
      <c r="J316" s="7">
        <v>0</v>
      </c>
      <c r="K316" s="7">
        <v>2300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</row>
    <row r="317" spans="1:144" s="18" customFormat="1" ht="18" customHeight="1" hidden="1">
      <c r="A317" s="19"/>
      <c r="B317" s="20"/>
      <c r="C317" s="20" t="s">
        <v>137</v>
      </c>
      <c r="D317" s="21" t="s">
        <v>154</v>
      </c>
      <c r="E317" s="21"/>
      <c r="F317" s="21"/>
      <c r="G317" s="7">
        <v>1800</v>
      </c>
      <c r="H317" s="7">
        <v>1800</v>
      </c>
      <c r="I317" s="7">
        <v>1800</v>
      </c>
      <c r="J317" s="7">
        <v>0</v>
      </c>
      <c r="K317" s="7">
        <v>1800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</row>
    <row r="318" spans="1:144" s="18" customFormat="1" ht="18" customHeight="1" hidden="1">
      <c r="A318" s="19"/>
      <c r="B318" s="20"/>
      <c r="C318" s="20" t="s">
        <v>117</v>
      </c>
      <c r="D318" s="21" t="s">
        <v>124</v>
      </c>
      <c r="E318" s="21"/>
      <c r="F318" s="21"/>
      <c r="G318" s="7">
        <v>246</v>
      </c>
      <c r="H318" s="7">
        <v>246</v>
      </c>
      <c r="I318" s="7">
        <v>246</v>
      </c>
      <c r="J318" s="7">
        <v>0</v>
      </c>
      <c r="K318" s="7">
        <v>246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</row>
    <row r="319" spans="1:144" s="18" customFormat="1" ht="18" customHeight="1" hidden="1">
      <c r="A319" s="19"/>
      <c r="B319" s="20"/>
      <c r="C319" s="20" t="s">
        <v>187</v>
      </c>
      <c r="D319" s="21" t="s">
        <v>195</v>
      </c>
      <c r="E319" s="21"/>
      <c r="F319" s="21"/>
      <c r="G319" s="7">
        <v>4103</v>
      </c>
      <c r="H319" s="7">
        <v>4103</v>
      </c>
      <c r="I319" s="7">
        <v>4103</v>
      </c>
      <c r="J319" s="7">
        <v>0</v>
      </c>
      <c r="K319" s="7">
        <v>4103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</row>
    <row r="320" spans="1:144" s="18" customFormat="1" ht="25.5" hidden="1">
      <c r="A320" s="19"/>
      <c r="B320" s="20"/>
      <c r="C320" s="20" t="s">
        <v>138</v>
      </c>
      <c r="D320" s="21" t="s">
        <v>198</v>
      </c>
      <c r="E320" s="21"/>
      <c r="F320" s="21"/>
      <c r="G320" s="7">
        <v>1524</v>
      </c>
      <c r="H320" s="7">
        <v>1524</v>
      </c>
      <c r="I320" s="7">
        <v>1524</v>
      </c>
      <c r="J320" s="7">
        <v>0</v>
      </c>
      <c r="K320" s="7">
        <v>1524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</row>
    <row r="321" spans="1:144" s="18" customFormat="1" ht="27.75" customHeight="1" hidden="1">
      <c r="A321" s="19"/>
      <c r="B321" s="20" t="s">
        <v>184</v>
      </c>
      <c r="C321" s="20"/>
      <c r="D321" s="21" t="s">
        <v>199</v>
      </c>
      <c r="E321" s="21">
        <f>E322+E323</f>
        <v>0</v>
      </c>
      <c r="F321" s="21">
        <f>F322+F323</f>
        <v>0</v>
      </c>
      <c r="G321" s="21">
        <f aca="true" t="shared" si="39" ref="G321:T321">SUM(G322:G323)</f>
        <v>30647</v>
      </c>
      <c r="H321" s="21">
        <f t="shared" si="39"/>
        <v>30647</v>
      </c>
      <c r="I321" s="21">
        <f t="shared" si="39"/>
        <v>30647</v>
      </c>
      <c r="J321" s="21">
        <f t="shared" si="39"/>
        <v>0</v>
      </c>
      <c r="K321" s="21">
        <f t="shared" si="39"/>
        <v>30647</v>
      </c>
      <c r="L321" s="21">
        <f t="shared" si="39"/>
        <v>0</v>
      </c>
      <c r="M321" s="21">
        <f t="shared" si="39"/>
        <v>0</v>
      </c>
      <c r="N321" s="21">
        <f t="shared" si="39"/>
        <v>0</v>
      </c>
      <c r="O321" s="21">
        <f t="shared" si="39"/>
        <v>0</v>
      </c>
      <c r="P321" s="21">
        <f t="shared" si="39"/>
        <v>0</v>
      </c>
      <c r="Q321" s="21">
        <f t="shared" si="39"/>
        <v>0</v>
      </c>
      <c r="R321" s="21">
        <f t="shared" si="39"/>
        <v>0</v>
      </c>
      <c r="S321" s="21">
        <f t="shared" si="39"/>
        <v>0</v>
      </c>
      <c r="T321" s="21">
        <f t="shared" si="39"/>
        <v>0</v>
      </c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</row>
    <row r="322" spans="1:144" s="18" customFormat="1" ht="18" customHeight="1" hidden="1">
      <c r="A322" s="19"/>
      <c r="B322" s="20"/>
      <c r="C322" s="20" t="s">
        <v>132</v>
      </c>
      <c r="D322" s="21" t="s">
        <v>123</v>
      </c>
      <c r="E322" s="21"/>
      <c r="F322" s="21"/>
      <c r="G322" s="7">
        <v>30647</v>
      </c>
      <c r="H322" s="7">
        <v>30647</v>
      </c>
      <c r="I322" s="7">
        <v>30647</v>
      </c>
      <c r="J322" s="7">
        <v>0</v>
      </c>
      <c r="K322" s="7">
        <v>30647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</row>
    <row r="323" spans="1:144" s="18" customFormat="1" ht="18" customHeight="1" hidden="1">
      <c r="A323" s="19"/>
      <c r="B323" s="20"/>
      <c r="C323" s="20" t="s">
        <v>137</v>
      </c>
      <c r="D323" s="21" t="s">
        <v>154</v>
      </c>
      <c r="E323" s="21"/>
      <c r="F323" s="21"/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</row>
    <row r="324" spans="1:144" s="18" customFormat="1" ht="18" customHeight="1" hidden="1">
      <c r="A324" s="19"/>
      <c r="B324" s="20">
        <v>80148</v>
      </c>
      <c r="C324" s="20"/>
      <c r="D324" s="21" t="s">
        <v>248</v>
      </c>
      <c r="E324" s="21">
        <f>SUM(E325:E338)</f>
        <v>0</v>
      </c>
      <c r="F324" s="21">
        <f aca="true" t="shared" si="40" ref="F324:T324">SUM(F325:F338)</f>
        <v>0</v>
      </c>
      <c r="G324" s="21">
        <f t="shared" si="40"/>
        <v>249747</v>
      </c>
      <c r="H324" s="21">
        <f t="shared" si="40"/>
        <v>240247</v>
      </c>
      <c r="I324" s="21">
        <f t="shared" si="40"/>
        <v>238827</v>
      </c>
      <c r="J324" s="21">
        <f t="shared" si="40"/>
        <v>102660</v>
      </c>
      <c r="K324" s="21">
        <f t="shared" si="40"/>
        <v>136167</v>
      </c>
      <c r="L324" s="21">
        <f t="shared" si="40"/>
        <v>0</v>
      </c>
      <c r="M324" s="21">
        <f t="shared" si="40"/>
        <v>1420</v>
      </c>
      <c r="N324" s="21">
        <f t="shared" si="40"/>
        <v>0</v>
      </c>
      <c r="O324" s="21">
        <f t="shared" si="40"/>
        <v>0</v>
      </c>
      <c r="P324" s="21">
        <f t="shared" si="40"/>
        <v>0</v>
      </c>
      <c r="Q324" s="21">
        <f t="shared" si="40"/>
        <v>9500</v>
      </c>
      <c r="R324" s="21">
        <f t="shared" si="40"/>
        <v>9500</v>
      </c>
      <c r="S324" s="21">
        <f t="shared" si="40"/>
        <v>0</v>
      </c>
      <c r="T324" s="21">
        <f t="shared" si="40"/>
        <v>0</v>
      </c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</row>
    <row r="325" spans="1:144" s="18" customFormat="1" ht="25.5" customHeight="1" hidden="1">
      <c r="A325" s="19"/>
      <c r="B325" s="20"/>
      <c r="C325" s="20" t="s">
        <v>134</v>
      </c>
      <c r="D325" s="21" t="s">
        <v>365</v>
      </c>
      <c r="E325" s="21"/>
      <c r="F325" s="21"/>
      <c r="G325" s="7">
        <v>1420</v>
      </c>
      <c r="H325" s="7">
        <v>1420</v>
      </c>
      <c r="I325" s="7">
        <v>0</v>
      </c>
      <c r="J325" s="7">
        <v>0</v>
      </c>
      <c r="K325" s="7">
        <v>0</v>
      </c>
      <c r="L325" s="7">
        <v>0</v>
      </c>
      <c r="M325" s="61">
        <v>1420</v>
      </c>
      <c r="N325" s="61">
        <v>0</v>
      </c>
      <c r="O325" s="61">
        <v>0</v>
      </c>
      <c r="P325" s="61">
        <v>0</v>
      </c>
      <c r="Q325" s="61">
        <v>0</v>
      </c>
      <c r="R325" s="61">
        <v>0</v>
      </c>
      <c r="S325" s="61">
        <v>0</v>
      </c>
      <c r="T325" s="7">
        <v>0</v>
      </c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</row>
    <row r="326" spans="1:144" s="18" customFormat="1" ht="18" customHeight="1" hidden="1">
      <c r="A326" s="19"/>
      <c r="B326" s="20"/>
      <c r="C326" s="20" t="s">
        <v>163</v>
      </c>
      <c r="D326" s="21" t="s">
        <v>150</v>
      </c>
      <c r="E326" s="21"/>
      <c r="F326" s="21"/>
      <c r="G326" s="7">
        <v>80943</v>
      </c>
      <c r="H326" s="7">
        <v>80943</v>
      </c>
      <c r="I326" s="7">
        <v>80943</v>
      </c>
      <c r="J326" s="7">
        <v>80943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</row>
    <row r="327" spans="1:144" s="18" customFormat="1" ht="18" customHeight="1" hidden="1">
      <c r="A327" s="19"/>
      <c r="B327" s="20"/>
      <c r="C327" s="20">
        <v>4040</v>
      </c>
      <c r="D327" s="21" t="s">
        <v>151</v>
      </c>
      <c r="E327" s="21"/>
      <c r="F327" s="21"/>
      <c r="G327" s="7">
        <v>6373</v>
      </c>
      <c r="H327" s="7">
        <v>6373</v>
      </c>
      <c r="I327" s="7">
        <v>6373</v>
      </c>
      <c r="J327" s="7">
        <v>6373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</row>
    <row r="328" spans="1:144" s="18" customFormat="1" ht="18" customHeight="1" hidden="1">
      <c r="A328" s="19"/>
      <c r="B328" s="20"/>
      <c r="C328" s="20" t="s">
        <v>114</v>
      </c>
      <c r="D328" s="21" t="s">
        <v>119</v>
      </c>
      <c r="E328" s="21"/>
      <c r="F328" s="21"/>
      <c r="G328" s="7">
        <v>13533</v>
      </c>
      <c r="H328" s="7">
        <v>13533</v>
      </c>
      <c r="I328" s="7">
        <v>13533</v>
      </c>
      <c r="J328" s="7">
        <v>13533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</row>
    <row r="329" spans="1:144" s="18" customFormat="1" ht="18" customHeight="1" hidden="1">
      <c r="A329" s="19"/>
      <c r="B329" s="20"/>
      <c r="C329" s="20" t="s">
        <v>115</v>
      </c>
      <c r="D329" s="21" t="s">
        <v>152</v>
      </c>
      <c r="E329" s="21"/>
      <c r="F329" s="21"/>
      <c r="G329" s="7">
        <v>1811</v>
      </c>
      <c r="H329" s="7">
        <v>1811</v>
      </c>
      <c r="I329" s="7">
        <v>1811</v>
      </c>
      <c r="J329" s="7">
        <v>1811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</row>
    <row r="330" spans="1:144" s="18" customFormat="1" ht="18" customHeight="1" hidden="1">
      <c r="A330" s="19"/>
      <c r="B330" s="20"/>
      <c r="C330" s="20">
        <v>4210</v>
      </c>
      <c r="D330" s="21" t="s">
        <v>121</v>
      </c>
      <c r="E330" s="21"/>
      <c r="F330" s="21"/>
      <c r="G330" s="7">
        <v>11200</v>
      </c>
      <c r="H330" s="7">
        <v>11200</v>
      </c>
      <c r="I330" s="7">
        <v>11200</v>
      </c>
      <c r="J330" s="7">
        <v>0</v>
      </c>
      <c r="K330" s="7">
        <v>11200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</row>
    <row r="331" spans="1:144" s="18" customFormat="1" ht="18" customHeight="1" hidden="1">
      <c r="A331" s="19"/>
      <c r="B331" s="20"/>
      <c r="C331" s="20">
        <v>4220</v>
      </c>
      <c r="D331" s="21" t="s">
        <v>193</v>
      </c>
      <c r="E331" s="21"/>
      <c r="F331" s="21"/>
      <c r="G331" s="7">
        <v>113000</v>
      </c>
      <c r="H331" s="7">
        <v>113000</v>
      </c>
      <c r="I331" s="7">
        <v>113000</v>
      </c>
      <c r="J331" s="7">
        <v>0</v>
      </c>
      <c r="K331" s="7">
        <v>113000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</row>
    <row r="332" spans="1:144" s="18" customFormat="1" ht="18" customHeight="1" hidden="1">
      <c r="A332" s="19"/>
      <c r="B332" s="20"/>
      <c r="C332" s="20">
        <v>4260</v>
      </c>
      <c r="D332" s="21" t="s">
        <v>129</v>
      </c>
      <c r="E332" s="21"/>
      <c r="F332" s="21"/>
      <c r="G332" s="7">
        <v>6598</v>
      </c>
      <c r="H332" s="7">
        <v>6598</v>
      </c>
      <c r="I332" s="7">
        <v>6598</v>
      </c>
      <c r="J332" s="7">
        <v>0</v>
      </c>
      <c r="K332" s="7">
        <v>6598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</row>
    <row r="333" spans="1:144" s="18" customFormat="1" ht="18" customHeight="1" hidden="1">
      <c r="A333" s="19"/>
      <c r="B333" s="20"/>
      <c r="C333" s="20">
        <v>4270</v>
      </c>
      <c r="D333" s="21" t="s">
        <v>122</v>
      </c>
      <c r="E333" s="21"/>
      <c r="F333" s="21"/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</row>
    <row r="334" spans="1:144" s="18" customFormat="1" ht="18" customHeight="1" hidden="1">
      <c r="A334" s="19"/>
      <c r="B334" s="20"/>
      <c r="C334" s="20">
        <v>4280</v>
      </c>
      <c r="D334" s="21" t="s">
        <v>153</v>
      </c>
      <c r="E334" s="21"/>
      <c r="F334" s="21"/>
      <c r="G334" s="7">
        <v>120</v>
      </c>
      <c r="H334" s="7">
        <v>120</v>
      </c>
      <c r="I334" s="7">
        <v>120</v>
      </c>
      <c r="J334" s="7">
        <v>0</v>
      </c>
      <c r="K334" s="7">
        <v>120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</row>
    <row r="335" spans="1:144" s="18" customFormat="1" ht="18" customHeight="1" hidden="1">
      <c r="A335" s="19"/>
      <c r="B335" s="20"/>
      <c r="C335" s="20">
        <v>4300</v>
      </c>
      <c r="D335" s="21" t="s">
        <v>123</v>
      </c>
      <c r="E335" s="21"/>
      <c r="F335" s="21"/>
      <c r="G335" s="7">
        <v>308</v>
      </c>
      <c r="H335" s="7">
        <v>308</v>
      </c>
      <c r="I335" s="7">
        <v>308</v>
      </c>
      <c r="J335" s="7">
        <v>0</v>
      </c>
      <c r="K335" s="7">
        <v>308</v>
      </c>
      <c r="L335" s="7"/>
      <c r="M335" s="7"/>
      <c r="N335" s="7"/>
      <c r="O335" s="7"/>
      <c r="P335" s="7"/>
      <c r="Q335" s="7"/>
      <c r="R335" s="7"/>
      <c r="S335" s="7"/>
      <c r="T335" s="7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</row>
    <row r="336" spans="1:144" s="18" customFormat="1" ht="18" customHeight="1" hidden="1">
      <c r="A336" s="19"/>
      <c r="B336" s="20"/>
      <c r="C336" s="20" t="s">
        <v>187</v>
      </c>
      <c r="D336" s="21" t="s">
        <v>195</v>
      </c>
      <c r="E336" s="21"/>
      <c r="F336" s="21"/>
      <c r="G336" s="7">
        <v>4749</v>
      </c>
      <c r="H336" s="7">
        <v>4749</v>
      </c>
      <c r="I336" s="7">
        <v>4749</v>
      </c>
      <c r="J336" s="7">
        <v>0</v>
      </c>
      <c r="K336" s="7">
        <v>4749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</row>
    <row r="337" spans="1:144" s="18" customFormat="1" ht="25.5" hidden="1">
      <c r="A337" s="19"/>
      <c r="B337" s="20"/>
      <c r="C337" s="20" t="s">
        <v>138</v>
      </c>
      <c r="D337" s="21" t="s">
        <v>198</v>
      </c>
      <c r="E337" s="21"/>
      <c r="F337" s="21"/>
      <c r="G337" s="7">
        <v>192</v>
      </c>
      <c r="H337" s="7">
        <v>192</v>
      </c>
      <c r="I337" s="7">
        <v>192</v>
      </c>
      <c r="J337" s="7">
        <v>0</v>
      </c>
      <c r="K337" s="7">
        <v>192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</row>
    <row r="338" spans="1:144" s="18" customFormat="1" ht="25.5" hidden="1">
      <c r="A338" s="19"/>
      <c r="B338" s="20"/>
      <c r="C338" s="20">
        <v>6060</v>
      </c>
      <c r="D338" s="21" t="s">
        <v>406</v>
      </c>
      <c r="E338" s="21"/>
      <c r="F338" s="21"/>
      <c r="G338" s="7">
        <v>9500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9500</v>
      </c>
      <c r="R338" s="7">
        <v>9500</v>
      </c>
      <c r="S338" s="7">
        <v>0</v>
      </c>
      <c r="T338" s="7">
        <v>0</v>
      </c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</row>
    <row r="339" spans="1:144" s="18" customFormat="1" ht="18" customHeight="1" hidden="1">
      <c r="A339" s="19"/>
      <c r="B339" s="20">
        <v>80195</v>
      </c>
      <c r="C339" s="20"/>
      <c r="D339" s="21" t="s">
        <v>9</v>
      </c>
      <c r="E339" s="21">
        <f>SUM(E340:E343)</f>
        <v>0</v>
      </c>
      <c r="F339" s="21">
        <f>SUM(F340:F343)</f>
        <v>0</v>
      </c>
      <c r="G339" s="21">
        <f>SUM(G340:G343)</f>
        <v>10474</v>
      </c>
      <c r="H339" s="21">
        <f>SUM(H340:H343)</f>
        <v>10474</v>
      </c>
      <c r="I339" s="21">
        <f>SUM(I340:I343)</f>
        <v>1279</v>
      </c>
      <c r="J339" s="21">
        <f aca="true" t="shared" si="41" ref="J339:T339">SUM(J340:J343)</f>
        <v>400</v>
      </c>
      <c r="K339" s="21">
        <f t="shared" si="41"/>
        <v>879</v>
      </c>
      <c r="L339" s="21">
        <f t="shared" si="41"/>
        <v>0</v>
      </c>
      <c r="M339" s="21">
        <f t="shared" si="41"/>
        <v>9195</v>
      </c>
      <c r="N339" s="21">
        <f t="shared" si="41"/>
        <v>0</v>
      </c>
      <c r="O339" s="21">
        <f t="shared" si="41"/>
        <v>0</v>
      </c>
      <c r="P339" s="21">
        <f t="shared" si="41"/>
        <v>0</v>
      </c>
      <c r="Q339" s="21">
        <f t="shared" si="41"/>
        <v>0</v>
      </c>
      <c r="R339" s="21">
        <f t="shared" si="41"/>
        <v>0</v>
      </c>
      <c r="S339" s="21">
        <f t="shared" si="41"/>
        <v>0</v>
      </c>
      <c r="T339" s="21">
        <f t="shared" si="41"/>
        <v>0</v>
      </c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</row>
    <row r="340" spans="1:144" s="18" customFormat="1" ht="25.5" customHeight="1" hidden="1">
      <c r="A340" s="19"/>
      <c r="B340" s="20"/>
      <c r="C340" s="20">
        <v>3020</v>
      </c>
      <c r="D340" s="21" t="s">
        <v>365</v>
      </c>
      <c r="E340" s="21"/>
      <c r="F340" s="21"/>
      <c r="G340" s="7">
        <v>9195</v>
      </c>
      <c r="H340" s="30">
        <v>9195</v>
      </c>
      <c r="I340" s="30">
        <v>0</v>
      </c>
      <c r="J340" s="30">
        <v>0</v>
      </c>
      <c r="K340" s="30">
        <v>0</v>
      </c>
      <c r="L340" s="30">
        <v>0</v>
      </c>
      <c r="M340" s="42">
        <v>9195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30">
        <v>0</v>
      </c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</row>
    <row r="341" spans="1:144" s="18" customFormat="1" ht="18" customHeight="1" hidden="1">
      <c r="A341" s="19"/>
      <c r="B341" s="20"/>
      <c r="C341" s="20" t="s">
        <v>116</v>
      </c>
      <c r="D341" s="21" t="s">
        <v>120</v>
      </c>
      <c r="E341" s="21"/>
      <c r="F341" s="21"/>
      <c r="G341" s="18">
        <v>400</v>
      </c>
      <c r="H341" s="18">
        <v>400</v>
      </c>
      <c r="I341" s="18">
        <v>400</v>
      </c>
      <c r="J341" s="18">
        <v>400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</row>
    <row r="342" spans="1:144" s="18" customFormat="1" ht="18" customHeight="1" hidden="1">
      <c r="A342" s="19"/>
      <c r="B342" s="20"/>
      <c r="C342" s="20" t="s">
        <v>135</v>
      </c>
      <c r="D342" s="21" t="s">
        <v>121</v>
      </c>
      <c r="E342" s="21"/>
      <c r="F342" s="21"/>
      <c r="G342" s="7">
        <v>879</v>
      </c>
      <c r="H342" s="7">
        <v>879</v>
      </c>
      <c r="I342" s="7">
        <v>879</v>
      </c>
      <c r="J342" s="7">
        <v>0</v>
      </c>
      <c r="K342" s="7">
        <v>879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</row>
    <row r="343" spans="1:144" s="18" customFormat="1" ht="18" customHeight="1" hidden="1">
      <c r="A343" s="19"/>
      <c r="B343" s="20"/>
      <c r="C343" s="20" t="s">
        <v>132</v>
      </c>
      <c r="D343" s="21" t="s">
        <v>123</v>
      </c>
      <c r="E343" s="21"/>
      <c r="F343" s="21"/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</row>
    <row r="344" spans="1:144" s="40" customFormat="1" ht="10.5" customHeight="1" hidden="1">
      <c r="A344" s="41"/>
      <c r="B344" s="51"/>
      <c r="C344" s="51"/>
      <c r="D344" s="52"/>
      <c r="E344" s="52"/>
      <c r="F344" s="52"/>
      <c r="G344" s="69"/>
      <c r="H344" s="34"/>
      <c r="I344" s="34"/>
      <c r="J344" s="34"/>
      <c r="K344" s="34"/>
      <c r="L344" s="34"/>
      <c r="M344" s="34"/>
      <c r="N344" s="34"/>
      <c r="O344" s="34"/>
      <c r="P344" s="34"/>
      <c r="Q344" s="30"/>
      <c r="R344" s="18"/>
      <c r="S344" s="18"/>
      <c r="T344" s="18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</row>
    <row r="345" spans="1:144" s="18" customFormat="1" ht="21" customHeight="1" hidden="1">
      <c r="A345" s="15">
        <v>851</v>
      </c>
      <c r="B345" s="16"/>
      <c r="C345" s="16"/>
      <c r="D345" s="17" t="s">
        <v>205</v>
      </c>
      <c r="E345" s="17">
        <f>E346+E349+E372</f>
        <v>0</v>
      </c>
      <c r="F345" s="17">
        <f>F346+F349+F372</f>
        <v>0</v>
      </c>
      <c r="G345" s="77">
        <f aca="true" t="shared" si="42" ref="G345:T345">G346+G349+G372</f>
        <v>130650</v>
      </c>
      <c r="H345" s="17">
        <f t="shared" si="42"/>
        <v>130650</v>
      </c>
      <c r="I345" s="17">
        <f t="shared" si="42"/>
        <v>125550</v>
      </c>
      <c r="J345" s="17">
        <f t="shared" si="42"/>
        <v>49974</v>
      </c>
      <c r="K345" s="17">
        <f t="shared" si="42"/>
        <v>75576</v>
      </c>
      <c r="L345" s="17">
        <f t="shared" si="42"/>
        <v>2300</v>
      </c>
      <c r="M345" s="17">
        <f t="shared" si="42"/>
        <v>2800</v>
      </c>
      <c r="N345" s="17">
        <f t="shared" si="42"/>
        <v>0</v>
      </c>
      <c r="O345" s="17">
        <f t="shared" si="42"/>
        <v>0</v>
      </c>
      <c r="P345" s="17">
        <f t="shared" si="42"/>
        <v>0</v>
      </c>
      <c r="Q345" s="17">
        <f t="shared" si="42"/>
        <v>0</v>
      </c>
      <c r="R345" s="17">
        <f t="shared" si="42"/>
        <v>0</v>
      </c>
      <c r="S345" s="17">
        <f t="shared" si="42"/>
        <v>0</v>
      </c>
      <c r="T345" s="17">
        <f t="shared" si="42"/>
        <v>0</v>
      </c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</row>
    <row r="346" spans="1:144" s="18" customFormat="1" ht="18" customHeight="1" hidden="1">
      <c r="A346" s="19"/>
      <c r="B346" s="20" t="s">
        <v>200</v>
      </c>
      <c r="C346" s="20"/>
      <c r="D346" s="21" t="s">
        <v>206</v>
      </c>
      <c r="E346" s="21"/>
      <c r="F346" s="21"/>
      <c r="G346" s="21">
        <f>G347+G348</f>
        <v>5000</v>
      </c>
      <c r="H346" s="21">
        <f aca="true" t="shared" si="43" ref="H346:T346">H348</f>
        <v>5000</v>
      </c>
      <c r="I346" s="21">
        <f t="shared" si="43"/>
        <v>5000</v>
      </c>
      <c r="J346" s="21">
        <f t="shared" si="43"/>
        <v>0</v>
      </c>
      <c r="K346" s="21">
        <f t="shared" si="43"/>
        <v>5000</v>
      </c>
      <c r="L346" s="21">
        <f t="shared" si="43"/>
        <v>0</v>
      </c>
      <c r="M346" s="21">
        <f t="shared" si="43"/>
        <v>0</v>
      </c>
      <c r="N346" s="21">
        <f t="shared" si="43"/>
        <v>0</v>
      </c>
      <c r="O346" s="21">
        <f t="shared" si="43"/>
        <v>0</v>
      </c>
      <c r="P346" s="21">
        <f t="shared" si="43"/>
        <v>0</v>
      </c>
      <c r="Q346" s="21">
        <f t="shared" si="43"/>
        <v>0</v>
      </c>
      <c r="R346" s="21">
        <f t="shared" si="43"/>
        <v>0</v>
      </c>
      <c r="S346" s="21">
        <f t="shared" si="43"/>
        <v>0</v>
      </c>
      <c r="T346" s="21">
        <f t="shared" si="43"/>
        <v>0</v>
      </c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</row>
    <row r="347" spans="1:144" s="18" customFormat="1" ht="18" customHeight="1" hidden="1">
      <c r="A347" s="19"/>
      <c r="B347" s="20"/>
      <c r="C347" s="20">
        <v>4210</v>
      </c>
      <c r="D347" s="21" t="s">
        <v>121</v>
      </c>
      <c r="E347" s="21"/>
      <c r="F347" s="21"/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</row>
    <row r="348" spans="1:144" s="18" customFormat="1" ht="18" customHeight="1" hidden="1">
      <c r="A348" s="19"/>
      <c r="B348" s="20"/>
      <c r="C348" s="20" t="s">
        <v>132</v>
      </c>
      <c r="D348" s="21" t="s">
        <v>123</v>
      </c>
      <c r="E348" s="21"/>
      <c r="F348" s="21"/>
      <c r="G348" s="7">
        <v>5000</v>
      </c>
      <c r="H348" s="7">
        <v>5000</v>
      </c>
      <c r="I348" s="7">
        <v>5000</v>
      </c>
      <c r="J348" s="7">
        <v>0</v>
      </c>
      <c r="K348" s="7">
        <v>5000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</row>
    <row r="349" spans="1:144" s="18" customFormat="1" ht="18" customHeight="1" hidden="1">
      <c r="A349" s="19"/>
      <c r="B349" s="20">
        <v>85154</v>
      </c>
      <c r="C349" s="20"/>
      <c r="D349" s="21" t="s">
        <v>207</v>
      </c>
      <c r="E349" s="21">
        <f>SUM(E350:E371)</f>
        <v>0</v>
      </c>
      <c r="F349" s="21">
        <f>SUM(F350:F371)</f>
        <v>0</v>
      </c>
      <c r="G349" s="7">
        <f aca="true" t="shared" si="44" ref="G349:T349">SUM(G350:G371)</f>
        <v>123650</v>
      </c>
      <c r="H349" s="30">
        <f t="shared" si="44"/>
        <v>123650</v>
      </c>
      <c r="I349" s="30">
        <f t="shared" si="44"/>
        <v>120550</v>
      </c>
      <c r="J349" s="30">
        <f t="shared" si="44"/>
        <v>49974</v>
      </c>
      <c r="K349" s="30">
        <f t="shared" si="44"/>
        <v>70576</v>
      </c>
      <c r="L349" s="30">
        <f t="shared" si="44"/>
        <v>300</v>
      </c>
      <c r="M349" s="30">
        <f t="shared" si="44"/>
        <v>2800</v>
      </c>
      <c r="N349" s="30">
        <f t="shared" si="44"/>
        <v>0</v>
      </c>
      <c r="O349" s="30">
        <f t="shared" si="44"/>
        <v>0</v>
      </c>
      <c r="P349" s="30">
        <f t="shared" si="44"/>
        <v>0</v>
      </c>
      <c r="Q349" s="30">
        <f t="shared" si="44"/>
        <v>0</v>
      </c>
      <c r="R349" s="30">
        <f t="shared" si="44"/>
        <v>0</v>
      </c>
      <c r="S349" s="30">
        <f t="shared" si="44"/>
        <v>0</v>
      </c>
      <c r="T349" s="30">
        <f t="shared" si="44"/>
        <v>0</v>
      </c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</row>
    <row r="350" spans="1:144" s="18" customFormat="1" ht="39" customHeight="1" hidden="1">
      <c r="A350" s="19"/>
      <c r="B350" s="20"/>
      <c r="C350" s="20" t="s">
        <v>203</v>
      </c>
      <c r="D350" s="21" t="s">
        <v>208</v>
      </c>
      <c r="E350" s="21"/>
      <c r="F350" s="21"/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</row>
    <row r="351" spans="1:144" s="18" customFormat="1" ht="52.5" customHeight="1" hidden="1">
      <c r="A351" s="19"/>
      <c r="B351" s="20"/>
      <c r="C351" s="20">
        <v>2330</v>
      </c>
      <c r="D351" s="21" t="s">
        <v>297</v>
      </c>
      <c r="E351" s="21"/>
      <c r="F351" s="21"/>
      <c r="G351" s="7">
        <v>300</v>
      </c>
      <c r="H351" s="7">
        <v>300</v>
      </c>
      <c r="I351" s="7">
        <v>0</v>
      </c>
      <c r="J351" s="7">
        <v>0</v>
      </c>
      <c r="K351" s="7">
        <v>0</v>
      </c>
      <c r="L351" s="7">
        <v>300</v>
      </c>
      <c r="M351" s="61">
        <v>0</v>
      </c>
      <c r="N351" s="61">
        <v>0</v>
      </c>
      <c r="O351" s="61">
        <v>0</v>
      </c>
      <c r="P351" s="61">
        <v>0</v>
      </c>
      <c r="Q351" s="61">
        <v>0</v>
      </c>
      <c r="R351" s="61">
        <v>0</v>
      </c>
      <c r="S351" s="61">
        <v>0</v>
      </c>
      <c r="T351" s="7">
        <v>0</v>
      </c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</row>
    <row r="352" spans="1:144" s="18" customFormat="1" ht="25.5" customHeight="1" hidden="1">
      <c r="A352" s="19"/>
      <c r="B352" s="20"/>
      <c r="C352" s="20">
        <v>3040</v>
      </c>
      <c r="D352" s="21" t="s">
        <v>396</v>
      </c>
      <c r="E352" s="21"/>
      <c r="F352" s="21"/>
      <c r="G352" s="7">
        <v>2800</v>
      </c>
      <c r="H352" s="7">
        <v>2800</v>
      </c>
      <c r="I352" s="7">
        <v>0</v>
      </c>
      <c r="J352" s="7">
        <v>0</v>
      </c>
      <c r="K352" s="7">
        <v>0</v>
      </c>
      <c r="L352" s="7">
        <v>0</v>
      </c>
      <c r="M352" s="61">
        <v>2800</v>
      </c>
      <c r="N352" s="61">
        <v>0</v>
      </c>
      <c r="O352" s="61">
        <v>0</v>
      </c>
      <c r="P352" s="61">
        <v>0</v>
      </c>
      <c r="Q352" s="61">
        <v>0</v>
      </c>
      <c r="R352" s="61">
        <v>0</v>
      </c>
      <c r="S352" s="61">
        <v>0</v>
      </c>
      <c r="T352" s="7">
        <v>0</v>
      </c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</row>
    <row r="353" spans="1:144" s="18" customFormat="1" ht="18" customHeight="1" hidden="1">
      <c r="A353" s="19"/>
      <c r="B353" s="20"/>
      <c r="C353" s="20">
        <v>4010</v>
      </c>
      <c r="D353" s="21" t="s">
        <v>150</v>
      </c>
      <c r="E353" s="21"/>
      <c r="F353" s="21"/>
      <c r="G353" s="7">
        <v>15356</v>
      </c>
      <c r="H353" s="7">
        <v>15356</v>
      </c>
      <c r="I353" s="7">
        <v>15356</v>
      </c>
      <c r="J353" s="7">
        <v>15356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</row>
    <row r="354" spans="1:144" s="18" customFormat="1" ht="18" customHeight="1" hidden="1">
      <c r="A354" s="19"/>
      <c r="B354" s="20"/>
      <c r="C354" s="20">
        <v>4040</v>
      </c>
      <c r="D354" s="21" t="s">
        <v>151</v>
      </c>
      <c r="E354" s="21"/>
      <c r="F354" s="21"/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</row>
    <row r="355" spans="1:144" s="18" customFormat="1" ht="18" customHeight="1" hidden="1">
      <c r="A355" s="19"/>
      <c r="B355" s="20"/>
      <c r="C355" s="20">
        <v>4110</v>
      </c>
      <c r="D355" s="21" t="s">
        <v>119</v>
      </c>
      <c r="E355" s="21"/>
      <c r="F355" s="21"/>
      <c r="G355" s="7">
        <v>3900</v>
      </c>
      <c r="H355" s="7">
        <v>3900</v>
      </c>
      <c r="I355" s="7">
        <v>3900</v>
      </c>
      <c r="J355" s="7">
        <v>3900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</row>
    <row r="356" spans="1:144" s="18" customFormat="1" ht="18" customHeight="1" hidden="1">
      <c r="A356" s="19"/>
      <c r="B356" s="20"/>
      <c r="C356" s="20">
        <v>4120</v>
      </c>
      <c r="D356" s="21" t="s">
        <v>152</v>
      </c>
      <c r="E356" s="21"/>
      <c r="F356" s="21"/>
      <c r="G356" s="7">
        <v>368</v>
      </c>
      <c r="H356" s="7">
        <v>368</v>
      </c>
      <c r="I356" s="7">
        <v>368</v>
      </c>
      <c r="J356" s="7">
        <v>368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</row>
    <row r="357" spans="1:144" s="18" customFormat="1" ht="18" customHeight="1" hidden="1">
      <c r="A357" s="19"/>
      <c r="B357" s="20"/>
      <c r="C357" s="20" t="s">
        <v>116</v>
      </c>
      <c r="D357" s="21" t="s">
        <v>120</v>
      </c>
      <c r="E357" s="21"/>
      <c r="F357" s="21"/>
      <c r="G357" s="7">
        <v>30350</v>
      </c>
      <c r="H357" s="7">
        <v>30350</v>
      </c>
      <c r="I357" s="7">
        <v>30350</v>
      </c>
      <c r="J357" s="7">
        <v>30350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</row>
    <row r="358" spans="1:144" s="18" customFormat="1" ht="18" customHeight="1" hidden="1">
      <c r="A358" s="19"/>
      <c r="B358" s="20"/>
      <c r="C358" s="20">
        <v>4210</v>
      </c>
      <c r="D358" s="21" t="s">
        <v>121</v>
      </c>
      <c r="E358" s="21"/>
      <c r="F358" s="21"/>
      <c r="G358" s="7">
        <v>34332</v>
      </c>
      <c r="H358" s="7">
        <v>34332</v>
      </c>
      <c r="I358" s="7">
        <v>34332</v>
      </c>
      <c r="J358" s="7">
        <v>0</v>
      </c>
      <c r="K358" s="7">
        <v>34332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</row>
    <row r="359" spans="1:144" s="18" customFormat="1" ht="18" customHeight="1" hidden="1">
      <c r="A359" s="19"/>
      <c r="B359" s="20"/>
      <c r="C359" s="20">
        <v>4220</v>
      </c>
      <c r="D359" s="21" t="s">
        <v>193</v>
      </c>
      <c r="E359" s="21"/>
      <c r="F359" s="21"/>
      <c r="G359" s="7">
        <v>6800</v>
      </c>
      <c r="H359" s="7">
        <v>6800</v>
      </c>
      <c r="I359" s="7">
        <v>6800</v>
      </c>
      <c r="J359" s="7">
        <v>0</v>
      </c>
      <c r="K359" s="7">
        <v>6800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</row>
    <row r="360" spans="1:144" s="18" customFormat="1" ht="27" customHeight="1" hidden="1">
      <c r="A360" s="19"/>
      <c r="B360" s="20"/>
      <c r="C360" s="20" t="s">
        <v>142</v>
      </c>
      <c r="D360" s="21" t="s">
        <v>194</v>
      </c>
      <c r="E360" s="21"/>
      <c r="F360" s="21"/>
      <c r="G360" s="7">
        <v>800</v>
      </c>
      <c r="H360" s="7">
        <v>800</v>
      </c>
      <c r="I360" s="7">
        <v>800</v>
      </c>
      <c r="J360" s="7">
        <v>0</v>
      </c>
      <c r="K360" s="7">
        <v>800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</row>
    <row r="361" spans="1:144" s="18" customFormat="1" ht="18" customHeight="1" hidden="1">
      <c r="A361" s="19"/>
      <c r="B361" s="20"/>
      <c r="C361" s="20" t="s">
        <v>126</v>
      </c>
      <c r="D361" s="21" t="s">
        <v>129</v>
      </c>
      <c r="E361" s="21"/>
      <c r="F361" s="21"/>
      <c r="G361" s="7">
        <v>300</v>
      </c>
      <c r="H361" s="7">
        <v>300</v>
      </c>
      <c r="I361" s="7">
        <v>300</v>
      </c>
      <c r="J361" s="7">
        <v>0</v>
      </c>
      <c r="K361" s="7">
        <v>300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</row>
    <row r="362" spans="1:144" s="18" customFormat="1" ht="18" customHeight="1" hidden="1">
      <c r="A362" s="19"/>
      <c r="B362" s="20"/>
      <c r="C362" s="20">
        <v>4270</v>
      </c>
      <c r="D362" s="21" t="s">
        <v>122</v>
      </c>
      <c r="E362" s="21"/>
      <c r="F362" s="21"/>
      <c r="G362" s="7">
        <v>300</v>
      </c>
      <c r="H362" s="7">
        <v>300</v>
      </c>
      <c r="I362" s="7">
        <v>300</v>
      </c>
      <c r="J362" s="7">
        <v>0</v>
      </c>
      <c r="K362" s="7">
        <v>300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</row>
    <row r="363" spans="1:144" s="18" customFormat="1" ht="18" customHeight="1" hidden="1">
      <c r="A363" s="19"/>
      <c r="B363" s="20"/>
      <c r="C363" s="20">
        <v>4280</v>
      </c>
      <c r="D363" s="21" t="s">
        <v>153</v>
      </c>
      <c r="E363" s="21"/>
      <c r="F363" s="21"/>
      <c r="G363" s="7">
        <v>30</v>
      </c>
      <c r="H363" s="7">
        <v>30</v>
      </c>
      <c r="I363" s="7">
        <v>30</v>
      </c>
      <c r="J363" s="7">
        <v>0</v>
      </c>
      <c r="K363" s="7">
        <v>30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</row>
    <row r="364" spans="1:144" s="18" customFormat="1" ht="18" customHeight="1" hidden="1">
      <c r="A364" s="19"/>
      <c r="B364" s="20"/>
      <c r="C364" s="20">
        <v>4300</v>
      </c>
      <c r="D364" s="21" t="s">
        <v>123</v>
      </c>
      <c r="E364" s="21"/>
      <c r="F364" s="21"/>
      <c r="G364" s="7">
        <v>21670</v>
      </c>
      <c r="H364" s="7">
        <v>21670</v>
      </c>
      <c r="I364" s="7">
        <v>21670</v>
      </c>
      <c r="J364" s="7">
        <v>0</v>
      </c>
      <c r="K364" s="7">
        <v>21670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</row>
    <row r="365" spans="1:144" s="18" customFormat="1" ht="38.25" hidden="1">
      <c r="A365" s="19"/>
      <c r="B365" s="20"/>
      <c r="C365" s="20" t="s">
        <v>144</v>
      </c>
      <c r="D365" s="21" t="s">
        <v>367</v>
      </c>
      <c r="E365" s="21"/>
      <c r="F365" s="21"/>
      <c r="G365" s="7">
        <v>2100</v>
      </c>
      <c r="H365" s="7">
        <v>2100</v>
      </c>
      <c r="I365" s="7">
        <v>2100</v>
      </c>
      <c r="J365" s="7">
        <v>0</v>
      </c>
      <c r="K365" s="7">
        <v>2100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</row>
    <row r="366" spans="1:144" s="18" customFormat="1" ht="25.5" hidden="1">
      <c r="A366" s="19"/>
      <c r="B366" s="20"/>
      <c r="C366" s="20">
        <v>4390</v>
      </c>
      <c r="D366" s="21" t="s">
        <v>249</v>
      </c>
      <c r="E366" s="21"/>
      <c r="F366" s="21"/>
      <c r="G366" s="7">
        <v>500</v>
      </c>
      <c r="H366" s="7">
        <v>500</v>
      </c>
      <c r="I366" s="7">
        <v>500</v>
      </c>
      <c r="J366" s="7">
        <v>0</v>
      </c>
      <c r="K366" s="7">
        <v>500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</row>
    <row r="367" spans="1:144" s="18" customFormat="1" ht="18" customHeight="1" hidden="1">
      <c r="A367" s="19"/>
      <c r="B367" s="20"/>
      <c r="C367" s="20">
        <v>4410</v>
      </c>
      <c r="D367" s="21" t="s">
        <v>154</v>
      </c>
      <c r="E367" s="21"/>
      <c r="F367" s="21"/>
      <c r="G367" s="7">
        <v>500</v>
      </c>
      <c r="H367" s="7">
        <v>500</v>
      </c>
      <c r="I367" s="7">
        <v>500</v>
      </c>
      <c r="J367" s="7">
        <v>0</v>
      </c>
      <c r="K367" s="7">
        <v>500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</row>
    <row r="368" spans="1:144" s="18" customFormat="1" ht="18" customHeight="1" hidden="1">
      <c r="A368" s="19"/>
      <c r="B368" s="20"/>
      <c r="C368" s="20">
        <v>4430</v>
      </c>
      <c r="D368" s="21" t="s">
        <v>124</v>
      </c>
      <c r="E368" s="21"/>
      <c r="F368" s="21"/>
      <c r="G368" s="7">
        <v>400</v>
      </c>
      <c r="H368" s="7">
        <v>400</v>
      </c>
      <c r="I368" s="7">
        <v>400</v>
      </c>
      <c r="J368" s="7">
        <v>0</v>
      </c>
      <c r="K368" s="7">
        <v>400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</row>
    <row r="369" spans="1:144" s="18" customFormat="1" ht="18" customHeight="1" hidden="1">
      <c r="A369" s="19"/>
      <c r="B369" s="20"/>
      <c r="C369" s="20">
        <v>4440</v>
      </c>
      <c r="D369" s="21" t="s">
        <v>195</v>
      </c>
      <c r="E369" s="21"/>
      <c r="F369" s="21"/>
      <c r="G369" s="7">
        <v>844</v>
      </c>
      <c r="H369" s="7">
        <v>844</v>
      </c>
      <c r="I369" s="7">
        <v>844</v>
      </c>
      <c r="J369" s="7">
        <v>0</v>
      </c>
      <c r="K369" s="7">
        <v>844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</row>
    <row r="370" spans="1:144" s="18" customFormat="1" ht="26.25" customHeight="1" hidden="1">
      <c r="A370" s="19"/>
      <c r="B370" s="20"/>
      <c r="C370" s="20">
        <v>4610</v>
      </c>
      <c r="D370" s="21" t="s">
        <v>130</v>
      </c>
      <c r="E370" s="21"/>
      <c r="F370" s="21"/>
      <c r="G370" s="7">
        <v>1000</v>
      </c>
      <c r="H370" s="7">
        <v>1000</v>
      </c>
      <c r="I370" s="7">
        <v>1000</v>
      </c>
      <c r="J370" s="7">
        <v>0</v>
      </c>
      <c r="K370" s="7">
        <v>1000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</row>
    <row r="371" spans="1:144" s="18" customFormat="1" ht="25.5" customHeight="1" hidden="1">
      <c r="A371" s="19"/>
      <c r="B371" s="20"/>
      <c r="C371" s="20">
        <v>4700</v>
      </c>
      <c r="D371" s="21" t="s">
        <v>156</v>
      </c>
      <c r="E371" s="21"/>
      <c r="F371" s="21"/>
      <c r="G371" s="7">
        <v>1000</v>
      </c>
      <c r="H371" s="7">
        <v>1000</v>
      </c>
      <c r="I371" s="7">
        <v>1000</v>
      </c>
      <c r="J371" s="7">
        <v>0</v>
      </c>
      <c r="K371" s="7">
        <v>1000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</row>
    <row r="372" spans="1:144" s="40" customFormat="1" ht="15.75" customHeight="1" hidden="1">
      <c r="A372" s="19"/>
      <c r="B372" s="20">
        <v>85158</v>
      </c>
      <c r="C372" s="20"/>
      <c r="D372" s="21" t="s">
        <v>283</v>
      </c>
      <c r="E372" s="21"/>
      <c r="F372" s="21"/>
      <c r="G372" s="7">
        <v>2000</v>
      </c>
      <c r="H372" s="7">
        <v>2000</v>
      </c>
      <c r="I372" s="7">
        <v>0</v>
      </c>
      <c r="J372" s="7">
        <v>0</v>
      </c>
      <c r="K372" s="7">
        <v>0</v>
      </c>
      <c r="L372" s="7">
        <v>2000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</row>
    <row r="373" spans="1:144" s="40" customFormat="1" ht="39" customHeight="1" hidden="1">
      <c r="A373" s="19"/>
      <c r="B373" s="20"/>
      <c r="C373" s="20" t="s">
        <v>203</v>
      </c>
      <c r="D373" s="21" t="s">
        <v>374</v>
      </c>
      <c r="E373" s="21"/>
      <c r="F373" s="21"/>
      <c r="G373" s="7">
        <v>2000</v>
      </c>
      <c r="H373" s="7">
        <v>2000</v>
      </c>
      <c r="I373" s="7">
        <v>0</v>
      </c>
      <c r="J373" s="7">
        <v>0</v>
      </c>
      <c r="K373" s="7">
        <v>0</v>
      </c>
      <c r="L373" s="7">
        <v>2000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</row>
    <row r="374" spans="1:144" s="40" customFormat="1" ht="10.5" customHeight="1" hidden="1">
      <c r="A374" s="41"/>
      <c r="B374" s="51"/>
      <c r="C374" s="51"/>
      <c r="D374" s="52"/>
      <c r="E374" s="52"/>
      <c r="F374" s="52"/>
      <c r="G374" s="69"/>
      <c r="H374" s="34"/>
      <c r="I374" s="34"/>
      <c r="J374" s="34"/>
      <c r="K374" s="34"/>
      <c r="L374" s="34"/>
      <c r="M374" s="34"/>
      <c r="N374" s="34"/>
      <c r="O374" s="34"/>
      <c r="P374" s="34"/>
      <c r="Q374" s="30"/>
      <c r="R374" s="18"/>
      <c r="S374" s="18"/>
      <c r="T374" s="18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</row>
    <row r="375" spans="1:144" s="40" customFormat="1" ht="12" customHeight="1">
      <c r="A375" s="41"/>
      <c r="B375" s="51"/>
      <c r="C375" s="51"/>
      <c r="D375" s="52"/>
      <c r="E375" s="52"/>
      <c r="F375" s="52"/>
      <c r="G375" s="69"/>
      <c r="H375" s="34"/>
      <c r="I375" s="34"/>
      <c r="J375" s="34"/>
      <c r="K375" s="34"/>
      <c r="L375" s="34"/>
      <c r="M375" s="34"/>
      <c r="N375" s="34"/>
      <c r="O375" s="34"/>
      <c r="P375" s="34"/>
      <c r="Q375" s="30"/>
      <c r="R375" s="18"/>
      <c r="S375" s="18"/>
      <c r="T375" s="18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</row>
    <row r="376" spans="1:144" s="18" customFormat="1" ht="21" customHeight="1">
      <c r="A376" s="15" t="s">
        <v>75</v>
      </c>
      <c r="B376" s="16"/>
      <c r="C376" s="16"/>
      <c r="D376" s="17" t="s">
        <v>209</v>
      </c>
      <c r="E376" s="17">
        <f>E377+E379+E397+E399+E402+E404+E407+E425+E431+E442</f>
        <v>55549</v>
      </c>
      <c r="F376" s="17">
        <f>F377+F379+F397+F399+F402+F404+F407+F425+F431+F442</f>
        <v>2645</v>
      </c>
      <c r="G376" s="77">
        <f aca="true" t="shared" si="45" ref="G376:T376">G377+G379+G397+G402+G407+G425+G431+G441+G442+G399+G404</f>
        <v>4318791</v>
      </c>
      <c r="H376" s="77">
        <f t="shared" si="45"/>
        <v>4318791</v>
      </c>
      <c r="I376" s="77">
        <f t="shared" si="45"/>
        <v>718301</v>
      </c>
      <c r="J376" s="77">
        <f t="shared" si="45"/>
        <v>535613</v>
      </c>
      <c r="K376" s="77">
        <f t="shared" si="45"/>
        <v>182688</v>
      </c>
      <c r="L376" s="77">
        <f t="shared" si="45"/>
        <v>0</v>
      </c>
      <c r="M376" s="77">
        <f t="shared" si="45"/>
        <v>3600490</v>
      </c>
      <c r="N376" s="77">
        <f t="shared" si="45"/>
        <v>0</v>
      </c>
      <c r="O376" s="77">
        <f t="shared" si="45"/>
        <v>0</v>
      </c>
      <c r="P376" s="77">
        <f t="shared" si="45"/>
        <v>0</v>
      </c>
      <c r="Q376" s="77">
        <f t="shared" si="45"/>
        <v>0</v>
      </c>
      <c r="R376" s="77">
        <f t="shared" si="45"/>
        <v>0</v>
      </c>
      <c r="S376" s="77">
        <f t="shared" si="45"/>
        <v>0</v>
      </c>
      <c r="T376" s="77">
        <f t="shared" si="45"/>
        <v>0</v>
      </c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</row>
    <row r="377" spans="1:144" s="18" customFormat="1" ht="18" customHeight="1" hidden="1">
      <c r="A377" s="19"/>
      <c r="B377" s="20" t="s">
        <v>201</v>
      </c>
      <c r="C377" s="20"/>
      <c r="D377" s="21" t="s">
        <v>210</v>
      </c>
      <c r="E377" s="21"/>
      <c r="F377" s="21"/>
      <c r="G377" s="7">
        <f>G378</f>
        <v>66971</v>
      </c>
      <c r="H377" s="84">
        <f>H378</f>
        <v>66971</v>
      </c>
      <c r="I377" s="84">
        <f aca="true" t="shared" si="46" ref="I377:T377">I378</f>
        <v>66971</v>
      </c>
      <c r="J377" s="84">
        <f t="shared" si="46"/>
        <v>0</v>
      </c>
      <c r="K377" s="84">
        <f t="shared" si="46"/>
        <v>66971</v>
      </c>
      <c r="L377" s="84">
        <f t="shared" si="46"/>
        <v>0</v>
      </c>
      <c r="M377" s="84">
        <f t="shared" si="46"/>
        <v>0</v>
      </c>
      <c r="N377" s="84">
        <f t="shared" si="46"/>
        <v>0</v>
      </c>
      <c r="O377" s="84">
        <f t="shared" si="46"/>
        <v>0</v>
      </c>
      <c r="P377" s="84">
        <f t="shared" si="46"/>
        <v>0</v>
      </c>
      <c r="Q377" s="84">
        <f t="shared" si="46"/>
        <v>0</v>
      </c>
      <c r="R377" s="84">
        <f t="shared" si="46"/>
        <v>0</v>
      </c>
      <c r="S377" s="84">
        <f t="shared" si="46"/>
        <v>0</v>
      </c>
      <c r="T377" s="84">
        <f t="shared" si="46"/>
        <v>0</v>
      </c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</row>
    <row r="378" spans="1:144" s="18" customFormat="1" ht="18" customHeight="1" hidden="1">
      <c r="A378" s="19"/>
      <c r="B378" s="20"/>
      <c r="C378" s="20" t="s">
        <v>204</v>
      </c>
      <c r="D378" s="21" t="s">
        <v>375</v>
      </c>
      <c r="E378" s="21"/>
      <c r="F378" s="21"/>
      <c r="G378" s="7">
        <v>66971</v>
      </c>
      <c r="H378" s="7">
        <v>66971</v>
      </c>
      <c r="I378" s="7">
        <v>66971</v>
      </c>
      <c r="J378" s="7">
        <v>0</v>
      </c>
      <c r="K378" s="7">
        <v>66971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</row>
    <row r="379" spans="1:144" s="18" customFormat="1" ht="52.5" customHeight="1">
      <c r="A379" s="19"/>
      <c r="B379" s="20" t="s">
        <v>74</v>
      </c>
      <c r="C379" s="20"/>
      <c r="D379" s="1" t="s">
        <v>360</v>
      </c>
      <c r="E379" s="96">
        <f>SUM(E380:E396)</f>
        <v>53761</v>
      </c>
      <c r="F379" s="96">
        <f>SUM(F380:F396)</f>
        <v>857</v>
      </c>
      <c r="G379" s="21">
        <f>SUM(G380:G396)</f>
        <v>3006581</v>
      </c>
      <c r="H379" s="85">
        <f aca="true" t="shared" si="47" ref="H379:T379">SUM(H380:H396)</f>
        <v>3006581</v>
      </c>
      <c r="I379" s="85">
        <f t="shared" si="47"/>
        <v>191422</v>
      </c>
      <c r="J379" s="85">
        <f t="shared" si="47"/>
        <v>174889</v>
      </c>
      <c r="K379" s="85">
        <f t="shared" si="47"/>
        <v>16533</v>
      </c>
      <c r="L379" s="85">
        <f t="shared" si="47"/>
        <v>0</v>
      </c>
      <c r="M379" s="85">
        <f t="shared" si="47"/>
        <v>2815159</v>
      </c>
      <c r="N379" s="85">
        <f t="shared" si="47"/>
        <v>0</v>
      </c>
      <c r="O379" s="85">
        <f t="shared" si="47"/>
        <v>0</v>
      </c>
      <c r="P379" s="85">
        <f t="shared" si="47"/>
        <v>0</v>
      </c>
      <c r="Q379" s="85">
        <f t="shared" si="47"/>
        <v>0</v>
      </c>
      <c r="R379" s="85">
        <f t="shared" si="47"/>
        <v>0</v>
      </c>
      <c r="S379" s="85">
        <f t="shared" si="47"/>
        <v>0</v>
      </c>
      <c r="T379" s="85">
        <f t="shared" si="47"/>
        <v>0</v>
      </c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</row>
    <row r="380" spans="1:144" s="18" customFormat="1" ht="79.5" customHeight="1" hidden="1">
      <c r="A380" s="19"/>
      <c r="B380" s="20"/>
      <c r="C380" s="20">
        <v>2910</v>
      </c>
      <c r="D380" s="21" t="s">
        <v>376</v>
      </c>
      <c r="E380" s="21"/>
      <c r="F380" s="21"/>
      <c r="G380" s="7">
        <v>3457</v>
      </c>
      <c r="H380" s="7">
        <v>3457</v>
      </c>
      <c r="I380" s="7">
        <v>3457</v>
      </c>
      <c r="J380" s="7">
        <v>0</v>
      </c>
      <c r="K380" s="7">
        <v>3457</v>
      </c>
      <c r="L380" s="7">
        <v>0</v>
      </c>
      <c r="M380" s="61">
        <v>0</v>
      </c>
      <c r="N380" s="61">
        <v>0</v>
      </c>
      <c r="O380" s="61">
        <v>0</v>
      </c>
      <c r="P380" s="61">
        <v>0</v>
      </c>
      <c r="Q380" s="61">
        <v>0</v>
      </c>
      <c r="R380" s="61">
        <v>0</v>
      </c>
      <c r="S380" s="61">
        <v>0</v>
      </c>
      <c r="T380" s="7">
        <v>0</v>
      </c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</row>
    <row r="381" spans="1:144" s="18" customFormat="1" ht="27" customHeight="1">
      <c r="A381" s="19"/>
      <c r="B381" s="20"/>
      <c r="C381" s="20">
        <v>3020</v>
      </c>
      <c r="D381" s="21" t="s">
        <v>325</v>
      </c>
      <c r="E381" s="21"/>
      <c r="F381" s="21">
        <v>438</v>
      </c>
      <c r="G381" s="4">
        <v>0</v>
      </c>
      <c r="H381" s="4">
        <v>0</v>
      </c>
      <c r="I381" s="7">
        <v>0</v>
      </c>
      <c r="J381" s="7">
        <v>0</v>
      </c>
      <c r="K381" s="7">
        <v>0</v>
      </c>
      <c r="L381" s="7">
        <v>0</v>
      </c>
      <c r="M381" s="61">
        <v>0</v>
      </c>
      <c r="N381" s="61">
        <v>0</v>
      </c>
      <c r="O381" s="61">
        <v>0</v>
      </c>
      <c r="P381" s="61">
        <v>0</v>
      </c>
      <c r="Q381" s="61">
        <v>0</v>
      </c>
      <c r="R381" s="61">
        <v>0</v>
      </c>
      <c r="S381" s="61">
        <v>0</v>
      </c>
      <c r="T381" s="7">
        <v>0</v>
      </c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</row>
    <row r="382" spans="1:144" s="18" customFormat="1" ht="18" customHeight="1">
      <c r="A382" s="19"/>
      <c r="B382" s="20"/>
      <c r="C382" s="20" t="s">
        <v>185</v>
      </c>
      <c r="D382" s="21" t="s">
        <v>188</v>
      </c>
      <c r="E382" s="21">
        <v>48123</v>
      </c>
      <c r="F382" s="21"/>
      <c r="G382" s="7">
        <v>2815159</v>
      </c>
      <c r="H382" s="7">
        <v>2815159</v>
      </c>
      <c r="I382" s="7">
        <v>0</v>
      </c>
      <c r="J382" s="7">
        <v>0</v>
      </c>
      <c r="K382" s="7">
        <v>0</v>
      </c>
      <c r="L382" s="7">
        <v>0</v>
      </c>
      <c r="M382" s="61">
        <v>2815159</v>
      </c>
      <c r="N382" s="61">
        <v>0</v>
      </c>
      <c r="O382" s="61"/>
      <c r="P382" s="61"/>
      <c r="Q382" s="7">
        <v>0</v>
      </c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</row>
    <row r="383" spans="1:144" s="18" customFormat="1" ht="18" customHeight="1">
      <c r="A383" s="19"/>
      <c r="B383" s="20"/>
      <c r="C383" s="20" t="s">
        <v>163</v>
      </c>
      <c r="D383" s="21" t="s">
        <v>150</v>
      </c>
      <c r="E383" s="21">
        <v>1331</v>
      </c>
      <c r="F383" s="21"/>
      <c r="G383" s="7">
        <v>69277</v>
      </c>
      <c r="H383" s="7">
        <v>69277</v>
      </c>
      <c r="I383" s="7">
        <v>69277</v>
      </c>
      <c r="J383" s="7">
        <v>69277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</row>
    <row r="384" spans="1:144" s="18" customFormat="1" ht="18" customHeight="1" hidden="1">
      <c r="A384" s="19"/>
      <c r="B384" s="20"/>
      <c r="C384" s="20" t="s">
        <v>186</v>
      </c>
      <c r="D384" s="21" t="s">
        <v>151</v>
      </c>
      <c r="E384" s="21"/>
      <c r="F384" s="21"/>
      <c r="G384" s="7">
        <v>5023</v>
      </c>
      <c r="H384" s="7">
        <v>5023</v>
      </c>
      <c r="I384" s="7">
        <v>5023</v>
      </c>
      <c r="J384" s="7">
        <v>5023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</row>
    <row r="385" spans="1:144" s="18" customFormat="1" ht="18" customHeight="1">
      <c r="A385" s="19"/>
      <c r="B385" s="20"/>
      <c r="C385" s="20" t="s">
        <v>114</v>
      </c>
      <c r="D385" s="21" t="s">
        <v>119</v>
      </c>
      <c r="E385" s="21">
        <v>3450</v>
      </c>
      <c r="F385" s="21"/>
      <c r="G385" s="7">
        <v>98912</v>
      </c>
      <c r="H385" s="7">
        <v>98912</v>
      </c>
      <c r="I385" s="7">
        <v>98912</v>
      </c>
      <c r="J385" s="7">
        <v>98912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</row>
    <row r="386" spans="1:144" s="18" customFormat="1" ht="18" customHeight="1" hidden="1">
      <c r="A386" s="19"/>
      <c r="B386" s="20"/>
      <c r="C386" s="20" t="s">
        <v>115</v>
      </c>
      <c r="D386" s="21" t="s">
        <v>152</v>
      </c>
      <c r="E386" s="21"/>
      <c r="F386" s="21"/>
      <c r="G386" s="7">
        <v>1677</v>
      </c>
      <c r="H386" s="7">
        <v>1677</v>
      </c>
      <c r="I386" s="7">
        <v>1677</v>
      </c>
      <c r="J386" s="7">
        <v>1677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</row>
    <row r="387" spans="1:144" s="18" customFormat="1" ht="18" customHeight="1">
      <c r="A387" s="19"/>
      <c r="B387" s="20"/>
      <c r="C387" s="20" t="s">
        <v>135</v>
      </c>
      <c r="D387" s="21" t="s">
        <v>121</v>
      </c>
      <c r="E387" s="21">
        <v>857</v>
      </c>
      <c r="F387" s="21"/>
      <c r="G387" s="7">
        <v>4352</v>
      </c>
      <c r="H387" s="7">
        <v>4352</v>
      </c>
      <c r="I387" s="7">
        <v>4352</v>
      </c>
      <c r="J387" s="7">
        <v>0</v>
      </c>
      <c r="K387" s="7">
        <v>4352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</row>
    <row r="388" spans="1:144" s="18" customFormat="1" ht="18" customHeight="1" hidden="1">
      <c r="A388" s="19"/>
      <c r="B388" s="20"/>
      <c r="C388" s="20">
        <v>4270</v>
      </c>
      <c r="D388" s="21" t="s">
        <v>122</v>
      </c>
      <c r="E388" s="21"/>
      <c r="F388" s="21"/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</row>
    <row r="389" spans="1:144" s="18" customFormat="1" ht="18" customHeight="1" hidden="1">
      <c r="A389" s="19"/>
      <c r="B389" s="20"/>
      <c r="C389" s="20">
        <v>4280</v>
      </c>
      <c r="D389" s="21" t="s">
        <v>153</v>
      </c>
      <c r="E389" s="21"/>
      <c r="F389" s="21"/>
      <c r="G389" s="7">
        <v>100</v>
      </c>
      <c r="H389" s="7">
        <v>100</v>
      </c>
      <c r="I389" s="7">
        <v>100</v>
      </c>
      <c r="J389" s="7">
        <v>0</v>
      </c>
      <c r="K389" s="7">
        <v>100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</row>
    <row r="390" spans="1:144" s="18" customFormat="1" ht="18" customHeight="1" hidden="1">
      <c r="A390" s="19"/>
      <c r="B390" s="20"/>
      <c r="C390" s="20" t="s">
        <v>132</v>
      </c>
      <c r="D390" s="21" t="s">
        <v>123</v>
      </c>
      <c r="E390" s="21"/>
      <c r="F390" s="21"/>
      <c r="G390" s="7">
        <v>4214</v>
      </c>
      <c r="H390" s="7">
        <v>4214</v>
      </c>
      <c r="I390" s="7">
        <v>4214</v>
      </c>
      <c r="J390" s="7">
        <v>0</v>
      </c>
      <c r="K390" s="7">
        <v>4214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</row>
    <row r="391" spans="1:144" s="18" customFormat="1" ht="39" customHeight="1">
      <c r="A391" s="19"/>
      <c r="B391" s="20"/>
      <c r="C391" s="20" t="s">
        <v>144</v>
      </c>
      <c r="D391" s="21" t="s">
        <v>367</v>
      </c>
      <c r="E391" s="21"/>
      <c r="F391" s="21">
        <v>419</v>
      </c>
      <c r="G391" s="7">
        <v>1141</v>
      </c>
      <c r="H391" s="7">
        <v>1141</v>
      </c>
      <c r="I391" s="7">
        <v>1141</v>
      </c>
      <c r="J391" s="7">
        <v>0</v>
      </c>
      <c r="K391" s="7">
        <v>1141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</row>
    <row r="392" spans="1:144" s="18" customFormat="1" ht="18" customHeight="1" hidden="1">
      <c r="A392" s="19"/>
      <c r="B392" s="20"/>
      <c r="C392" s="20" t="s">
        <v>137</v>
      </c>
      <c r="D392" s="21" t="s">
        <v>154</v>
      </c>
      <c r="E392" s="21"/>
      <c r="F392" s="21"/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</row>
    <row r="393" spans="1:144" s="18" customFormat="1" ht="18" customHeight="1" hidden="1">
      <c r="A393" s="19"/>
      <c r="B393" s="20"/>
      <c r="C393" s="20" t="s">
        <v>187</v>
      </c>
      <c r="D393" s="21" t="s">
        <v>195</v>
      </c>
      <c r="E393" s="21"/>
      <c r="F393" s="21"/>
      <c r="G393" s="7">
        <v>2325</v>
      </c>
      <c r="H393" s="7">
        <v>2325</v>
      </c>
      <c r="I393" s="7">
        <v>2325</v>
      </c>
      <c r="J393" s="7">
        <v>0</v>
      </c>
      <c r="K393" s="7">
        <v>2325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</row>
    <row r="394" spans="1:144" s="18" customFormat="1" ht="79.5" customHeight="1" hidden="1">
      <c r="A394" s="19"/>
      <c r="B394" s="20"/>
      <c r="C394" s="20">
        <v>4560</v>
      </c>
      <c r="D394" s="30" t="s">
        <v>377</v>
      </c>
      <c r="E394" s="30"/>
      <c r="F394" s="30"/>
      <c r="G394" s="7">
        <v>624</v>
      </c>
      <c r="H394" s="7">
        <v>624</v>
      </c>
      <c r="I394" s="7">
        <v>624</v>
      </c>
      <c r="J394" s="7">
        <v>0</v>
      </c>
      <c r="K394" s="7">
        <v>624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</row>
    <row r="395" spans="1:144" s="18" customFormat="1" ht="25.5" hidden="1">
      <c r="A395" s="19"/>
      <c r="B395" s="20"/>
      <c r="C395" s="20">
        <v>4610</v>
      </c>
      <c r="D395" s="30" t="s">
        <v>130</v>
      </c>
      <c r="E395" s="30"/>
      <c r="F395" s="30"/>
      <c r="G395" s="7">
        <v>320</v>
      </c>
      <c r="H395" s="7">
        <v>320</v>
      </c>
      <c r="I395" s="7">
        <v>320</v>
      </c>
      <c r="J395" s="7">
        <v>0</v>
      </c>
      <c r="K395" s="7">
        <v>320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</row>
    <row r="396" spans="1:144" s="18" customFormat="1" ht="25.5" hidden="1">
      <c r="A396" s="19"/>
      <c r="B396" s="20"/>
      <c r="C396" s="20" t="s">
        <v>138</v>
      </c>
      <c r="D396" s="21" t="s">
        <v>156</v>
      </c>
      <c r="E396" s="21"/>
      <c r="F396" s="21"/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</row>
    <row r="397" spans="1:144" s="18" customFormat="1" ht="74.25" customHeight="1" hidden="1">
      <c r="A397" s="19"/>
      <c r="B397" s="20" t="s">
        <v>77</v>
      </c>
      <c r="C397" s="20"/>
      <c r="D397" s="39" t="s">
        <v>378</v>
      </c>
      <c r="E397" s="39"/>
      <c r="F397" s="39">
        <f>F398</f>
        <v>0</v>
      </c>
      <c r="G397" s="21">
        <f aca="true" t="shared" si="48" ref="G397:N397">G398</f>
        <v>35195</v>
      </c>
      <c r="H397" s="21">
        <f t="shared" si="48"/>
        <v>35195</v>
      </c>
      <c r="I397" s="21">
        <f t="shared" si="48"/>
        <v>35195</v>
      </c>
      <c r="J397" s="21">
        <f t="shared" si="48"/>
        <v>0</v>
      </c>
      <c r="K397" s="21">
        <f t="shared" si="48"/>
        <v>35195</v>
      </c>
      <c r="L397" s="21">
        <f t="shared" si="48"/>
        <v>0</v>
      </c>
      <c r="M397" s="21">
        <f t="shared" si="48"/>
        <v>0</v>
      </c>
      <c r="N397" s="21">
        <f t="shared" si="48"/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</row>
    <row r="398" spans="1:144" s="18" customFormat="1" ht="18" customHeight="1" hidden="1">
      <c r="A398" s="19"/>
      <c r="B398" s="20"/>
      <c r="C398" s="20">
        <v>4130</v>
      </c>
      <c r="D398" s="21" t="s">
        <v>211</v>
      </c>
      <c r="E398" s="21"/>
      <c r="F398" s="21"/>
      <c r="G398" s="7">
        <v>35195</v>
      </c>
      <c r="H398" s="7">
        <v>35195</v>
      </c>
      <c r="I398" s="7">
        <v>35195</v>
      </c>
      <c r="J398" s="7">
        <v>0</v>
      </c>
      <c r="K398" s="7">
        <v>35195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</row>
    <row r="399" spans="1:144" s="18" customFormat="1" ht="41.25" customHeight="1" hidden="1">
      <c r="A399" s="19"/>
      <c r="B399" s="20" t="s">
        <v>78</v>
      </c>
      <c r="C399" s="20"/>
      <c r="D399" s="21" t="s">
        <v>337</v>
      </c>
      <c r="E399" s="21">
        <f aca="true" t="shared" si="49" ref="E399:T399">E400+E401</f>
        <v>0</v>
      </c>
      <c r="F399" s="21">
        <f t="shared" si="49"/>
        <v>0</v>
      </c>
      <c r="G399" s="21">
        <f t="shared" si="49"/>
        <v>193175</v>
      </c>
      <c r="H399" s="21">
        <f t="shared" si="49"/>
        <v>193175</v>
      </c>
      <c r="I399" s="21">
        <f t="shared" si="49"/>
        <v>3196</v>
      </c>
      <c r="J399" s="21">
        <f t="shared" si="49"/>
        <v>0</v>
      </c>
      <c r="K399" s="21">
        <f t="shared" si="49"/>
        <v>3196</v>
      </c>
      <c r="L399" s="21">
        <f t="shared" si="49"/>
        <v>0</v>
      </c>
      <c r="M399" s="21">
        <f t="shared" si="49"/>
        <v>189979</v>
      </c>
      <c r="N399" s="21">
        <f t="shared" si="49"/>
        <v>0</v>
      </c>
      <c r="O399" s="21">
        <f t="shared" si="49"/>
        <v>0</v>
      </c>
      <c r="P399" s="21">
        <f t="shared" si="49"/>
        <v>0</v>
      </c>
      <c r="Q399" s="21">
        <f t="shared" si="49"/>
        <v>0</v>
      </c>
      <c r="R399" s="21">
        <f t="shared" si="49"/>
        <v>0</v>
      </c>
      <c r="S399" s="21">
        <f t="shared" si="49"/>
        <v>0</v>
      </c>
      <c r="T399" s="21">
        <f t="shared" si="49"/>
        <v>0</v>
      </c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</row>
    <row r="400" spans="1:144" s="18" customFormat="1" ht="18" customHeight="1" hidden="1">
      <c r="A400" s="19"/>
      <c r="B400" s="20"/>
      <c r="C400" s="20">
        <v>3110</v>
      </c>
      <c r="D400" s="21" t="s">
        <v>188</v>
      </c>
      <c r="E400" s="21"/>
      <c r="F400" s="21"/>
      <c r="G400" s="7">
        <v>189979</v>
      </c>
      <c r="H400" s="7">
        <v>189979</v>
      </c>
      <c r="I400" s="7">
        <v>0</v>
      </c>
      <c r="J400" s="7">
        <v>0</v>
      </c>
      <c r="K400" s="7">
        <v>0</v>
      </c>
      <c r="L400" s="7">
        <v>0</v>
      </c>
      <c r="M400" s="61">
        <v>189979</v>
      </c>
      <c r="N400" s="61">
        <v>0</v>
      </c>
      <c r="O400" s="61">
        <v>0</v>
      </c>
      <c r="P400" s="61">
        <v>0</v>
      </c>
      <c r="Q400" s="61">
        <v>0</v>
      </c>
      <c r="R400" s="61">
        <v>0</v>
      </c>
      <c r="S400" s="61">
        <v>0</v>
      </c>
      <c r="T400" s="7">
        <v>0</v>
      </c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</row>
    <row r="401" spans="1:144" s="18" customFormat="1" ht="18" customHeight="1" hidden="1">
      <c r="A401" s="19"/>
      <c r="B401" s="20"/>
      <c r="C401" s="20">
        <v>4300</v>
      </c>
      <c r="D401" s="21" t="s">
        <v>123</v>
      </c>
      <c r="E401" s="21"/>
      <c r="F401" s="21"/>
      <c r="G401" s="7">
        <v>3196</v>
      </c>
      <c r="H401" s="7">
        <v>3196</v>
      </c>
      <c r="I401" s="7">
        <v>3196</v>
      </c>
      <c r="J401" s="7">
        <v>0</v>
      </c>
      <c r="K401" s="7">
        <v>3196</v>
      </c>
      <c r="L401" s="7">
        <v>0</v>
      </c>
      <c r="M401" s="61">
        <v>0</v>
      </c>
      <c r="N401" s="61">
        <v>0</v>
      </c>
      <c r="O401" s="61">
        <v>0</v>
      </c>
      <c r="P401" s="61">
        <v>0</v>
      </c>
      <c r="Q401" s="61">
        <v>0</v>
      </c>
      <c r="R401" s="61">
        <v>0</v>
      </c>
      <c r="S401" s="61">
        <v>0</v>
      </c>
      <c r="T401" s="7">
        <v>0</v>
      </c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</row>
    <row r="402" spans="1:144" s="18" customFormat="1" ht="18" customHeight="1" hidden="1">
      <c r="A402" s="19"/>
      <c r="B402" s="20" t="s">
        <v>202</v>
      </c>
      <c r="C402" s="20"/>
      <c r="D402" s="21" t="s">
        <v>212</v>
      </c>
      <c r="E402" s="21"/>
      <c r="F402" s="21"/>
      <c r="G402" s="21">
        <f aca="true" t="shared" si="50" ref="G402:T402">G403</f>
        <v>257026</v>
      </c>
      <c r="H402" s="21">
        <f t="shared" si="50"/>
        <v>257026</v>
      </c>
      <c r="I402" s="21">
        <f t="shared" si="50"/>
        <v>0</v>
      </c>
      <c r="J402" s="21">
        <f t="shared" si="50"/>
        <v>0</v>
      </c>
      <c r="K402" s="21">
        <f t="shared" si="50"/>
        <v>0</v>
      </c>
      <c r="L402" s="21">
        <f t="shared" si="50"/>
        <v>0</v>
      </c>
      <c r="M402" s="21">
        <f t="shared" si="50"/>
        <v>257026</v>
      </c>
      <c r="N402" s="21">
        <f t="shared" si="50"/>
        <v>0</v>
      </c>
      <c r="O402" s="21">
        <f t="shared" si="50"/>
        <v>0</v>
      </c>
      <c r="P402" s="21">
        <f t="shared" si="50"/>
        <v>0</v>
      </c>
      <c r="Q402" s="21">
        <f t="shared" si="50"/>
        <v>0</v>
      </c>
      <c r="R402" s="21">
        <f t="shared" si="50"/>
        <v>0</v>
      </c>
      <c r="S402" s="21">
        <f t="shared" si="50"/>
        <v>0</v>
      </c>
      <c r="T402" s="21">
        <f t="shared" si="50"/>
        <v>0</v>
      </c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</row>
    <row r="403" spans="1:144" s="18" customFormat="1" ht="18" customHeight="1" hidden="1">
      <c r="A403" s="19"/>
      <c r="B403" s="20"/>
      <c r="C403" s="20">
        <v>3110</v>
      </c>
      <c r="D403" s="21" t="s">
        <v>188</v>
      </c>
      <c r="E403" s="21"/>
      <c r="F403" s="21"/>
      <c r="G403" s="7">
        <v>257026</v>
      </c>
      <c r="H403" s="7">
        <v>257026</v>
      </c>
      <c r="I403" s="7">
        <v>0</v>
      </c>
      <c r="J403" s="7">
        <v>0</v>
      </c>
      <c r="K403" s="7">
        <v>0</v>
      </c>
      <c r="L403" s="7">
        <v>0</v>
      </c>
      <c r="M403" s="61">
        <v>257026</v>
      </c>
      <c r="N403" s="61">
        <v>0</v>
      </c>
      <c r="O403" s="61">
        <v>0</v>
      </c>
      <c r="P403" s="61">
        <v>0</v>
      </c>
      <c r="Q403" s="61">
        <v>0</v>
      </c>
      <c r="R403" s="61">
        <v>0</v>
      </c>
      <c r="S403" s="61">
        <v>0</v>
      </c>
      <c r="T403" s="7">
        <v>0</v>
      </c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</row>
    <row r="404" spans="1:144" s="18" customFormat="1" ht="18" customHeight="1" hidden="1">
      <c r="A404" s="19"/>
      <c r="B404" s="20">
        <v>85216</v>
      </c>
      <c r="C404" s="20"/>
      <c r="D404" s="21" t="s">
        <v>296</v>
      </c>
      <c r="E404" s="21">
        <f>E405+E406</f>
        <v>0</v>
      </c>
      <c r="F404" s="21">
        <f aca="true" t="shared" si="51" ref="F404:T404">F405+F406</f>
        <v>0</v>
      </c>
      <c r="G404" s="21">
        <f t="shared" si="51"/>
        <v>165342</v>
      </c>
      <c r="H404" s="21">
        <f t="shared" si="51"/>
        <v>165342</v>
      </c>
      <c r="I404" s="21">
        <f t="shared" si="51"/>
        <v>344</v>
      </c>
      <c r="J404" s="21">
        <f t="shared" si="51"/>
        <v>0</v>
      </c>
      <c r="K404" s="21">
        <f t="shared" si="51"/>
        <v>344</v>
      </c>
      <c r="L404" s="21">
        <f t="shared" si="51"/>
        <v>0</v>
      </c>
      <c r="M404" s="21">
        <f t="shared" si="51"/>
        <v>164998</v>
      </c>
      <c r="N404" s="21">
        <f t="shared" si="51"/>
        <v>0</v>
      </c>
      <c r="O404" s="21">
        <f t="shared" si="51"/>
        <v>0</v>
      </c>
      <c r="P404" s="21">
        <f t="shared" si="51"/>
        <v>0</v>
      </c>
      <c r="Q404" s="21">
        <f t="shared" si="51"/>
        <v>0</v>
      </c>
      <c r="R404" s="21">
        <f t="shared" si="51"/>
        <v>0</v>
      </c>
      <c r="S404" s="21">
        <f t="shared" si="51"/>
        <v>0</v>
      </c>
      <c r="T404" s="21">
        <f t="shared" si="51"/>
        <v>0</v>
      </c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</row>
    <row r="405" spans="1:144" s="18" customFormat="1" ht="78.75" customHeight="1" hidden="1">
      <c r="A405" s="19"/>
      <c r="B405" s="20"/>
      <c r="C405" s="20">
        <v>2910</v>
      </c>
      <c r="D405" s="21" t="s">
        <v>376</v>
      </c>
      <c r="E405" s="21"/>
      <c r="F405" s="21"/>
      <c r="G405" s="21">
        <v>344</v>
      </c>
      <c r="H405" s="21">
        <v>344</v>
      </c>
      <c r="I405" s="21">
        <v>344</v>
      </c>
      <c r="J405" s="21">
        <v>0</v>
      </c>
      <c r="K405" s="21">
        <v>344</v>
      </c>
      <c r="L405" s="21">
        <v>0</v>
      </c>
      <c r="M405" s="62">
        <v>0</v>
      </c>
      <c r="N405" s="62">
        <v>0</v>
      </c>
      <c r="O405" s="62">
        <v>0</v>
      </c>
      <c r="P405" s="62">
        <v>0</v>
      </c>
      <c r="Q405" s="62">
        <v>0</v>
      </c>
      <c r="R405" s="62">
        <v>0</v>
      </c>
      <c r="S405" s="62">
        <v>0</v>
      </c>
      <c r="T405" s="21">
        <v>0</v>
      </c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</row>
    <row r="406" spans="1:144" s="18" customFormat="1" ht="18" customHeight="1" hidden="1">
      <c r="A406" s="19"/>
      <c r="B406" s="20"/>
      <c r="C406" s="20">
        <v>3110</v>
      </c>
      <c r="D406" s="21" t="s">
        <v>188</v>
      </c>
      <c r="E406" s="21"/>
      <c r="F406" s="21"/>
      <c r="G406" s="7">
        <v>164998</v>
      </c>
      <c r="H406" s="7">
        <v>164998</v>
      </c>
      <c r="I406" s="7">
        <v>0</v>
      </c>
      <c r="J406" s="7">
        <v>0</v>
      </c>
      <c r="K406" s="7">
        <v>0</v>
      </c>
      <c r="L406" s="7">
        <v>0</v>
      </c>
      <c r="M406" s="61">
        <v>164998</v>
      </c>
      <c r="N406" s="61">
        <v>0</v>
      </c>
      <c r="O406" s="61">
        <v>0</v>
      </c>
      <c r="P406" s="61">
        <v>0</v>
      </c>
      <c r="Q406" s="61">
        <v>0</v>
      </c>
      <c r="R406" s="61">
        <v>0</v>
      </c>
      <c r="S406" s="61">
        <v>0</v>
      </c>
      <c r="T406" s="7">
        <v>0</v>
      </c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</row>
    <row r="407" spans="1:144" s="18" customFormat="1" ht="18" customHeight="1">
      <c r="A407" s="19"/>
      <c r="B407" s="20" t="s">
        <v>79</v>
      </c>
      <c r="C407" s="20"/>
      <c r="D407" s="21" t="s">
        <v>32</v>
      </c>
      <c r="E407" s="21">
        <f>SUM(E408:E424)</f>
        <v>1683</v>
      </c>
      <c r="F407" s="21">
        <f>SUM(F408:F424)</f>
        <v>1683</v>
      </c>
      <c r="G407" s="21">
        <f aca="true" t="shared" si="52" ref="G407:T407">SUM(G408:G424)</f>
        <v>326398</v>
      </c>
      <c r="H407" s="21">
        <f t="shared" si="52"/>
        <v>326398</v>
      </c>
      <c r="I407" s="21">
        <f t="shared" si="52"/>
        <v>324481</v>
      </c>
      <c r="J407" s="21">
        <f t="shared" si="52"/>
        <v>282907</v>
      </c>
      <c r="K407" s="21">
        <f t="shared" si="52"/>
        <v>41574</v>
      </c>
      <c r="L407" s="21">
        <f t="shared" si="52"/>
        <v>0</v>
      </c>
      <c r="M407" s="21">
        <f t="shared" si="52"/>
        <v>1917</v>
      </c>
      <c r="N407" s="21">
        <f t="shared" si="52"/>
        <v>0</v>
      </c>
      <c r="O407" s="21">
        <f t="shared" si="52"/>
        <v>0</v>
      </c>
      <c r="P407" s="21">
        <f t="shared" si="52"/>
        <v>0</v>
      </c>
      <c r="Q407" s="21">
        <f t="shared" si="52"/>
        <v>0</v>
      </c>
      <c r="R407" s="21">
        <f t="shared" si="52"/>
        <v>0</v>
      </c>
      <c r="S407" s="21">
        <f t="shared" si="52"/>
        <v>0</v>
      </c>
      <c r="T407" s="21">
        <f t="shared" si="52"/>
        <v>0</v>
      </c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</row>
    <row r="408" spans="1:144" s="18" customFormat="1" ht="25.5">
      <c r="A408" s="19"/>
      <c r="B408" s="20"/>
      <c r="C408" s="20" t="s">
        <v>134</v>
      </c>
      <c r="D408" s="21" t="s">
        <v>365</v>
      </c>
      <c r="E408" s="21"/>
      <c r="F408" s="21">
        <v>446</v>
      </c>
      <c r="G408" s="7">
        <v>1917</v>
      </c>
      <c r="H408" s="7">
        <v>1917</v>
      </c>
      <c r="I408" s="7">
        <v>0</v>
      </c>
      <c r="J408" s="7">
        <v>0</v>
      </c>
      <c r="K408" s="7">
        <v>0</v>
      </c>
      <c r="L408" s="7">
        <v>0</v>
      </c>
      <c r="M408" s="61">
        <v>1917</v>
      </c>
      <c r="N408" s="61">
        <v>0</v>
      </c>
      <c r="O408" s="61">
        <v>0</v>
      </c>
      <c r="P408" s="61">
        <v>0</v>
      </c>
      <c r="Q408" s="61">
        <v>0</v>
      </c>
      <c r="R408" s="61">
        <v>0</v>
      </c>
      <c r="S408" s="61">
        <v>0</v>
      </c>
      <c r="T408" s="7">
        <v>0</v>
      </c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</row>
    <row r="409" spans="1:144" s="18" customFormat="1" ht="18" customHeight="1" hidden="1">
      <c r="A409" s="19"/>
      <c r="B409" s="20"/>
      <c r="C409" s="20">
        <v>4010</v>
      </c>
      <c r="D409" s="21" t="s">
        <v>150</v>
      </c>
      <c r="E409" s="21"/>
      <c r="F409" s="21">
        <v>0</v>
      </c>
      <c r="G409" s="7">
        <v>220488</v>
      </c>
      <c r="H409" s="7">
        <v>220488</v>
      </c>
      <c r="I409" s="7">
        <v>220488</v>
      </c>
      <c r="J409" s="7">
        <v>220488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</row>
    <row r="410" spans="1:144" s="18" customFormat="1" ht="18" customHeight="1">
      <c r="A410" s="19"/>
      <c r="B410" s="20"/>
      <c r="C410" s="20">
        <v>4040</v>
      </c>
      <c r="D410" s="21" t="s">
        <v>151</v>
      </c>
      <c r="E410" s="21"/>
      <c r="F410" s="21">
        <v>127</v>
      </c>
      <c r="G410" s="7">
        <v>18962</v>
      </c>
      <c r="H410" s="7">
        <v>18962</v>
      </c>
      <c r="I410" s="7">
        <v>18962</v>
      </c>
      <c r="J410" s="7">
        <v>18962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</row>
    <row r="411" spans="1:144" s="18" customFormat="1" ht="18" customHeight="1" hidden="1">
      <c r="A411" s="19"/>
      <c r="B411" s="20"/>
      <c r="C411" s="20">
        <v>4110</v>
      </c>
      <c r="D411" s="21" t="s">
        <v>119</v>
      </c>
      <c r="E411" s="21"/>
      <c r="F411" s="21">
        <v>0</v>
      </c>
      <c r="G411" s="7">
        <v>36657</v>
      </c>
      <c r="H411" s="7">
        <v>36657</v>
      </c>
      <c r="I411" s="7">
        <v>36657</v>
      </c>
      <c r="J411" s="7">
        <v>36657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</row>
    <row r="412" spans="1:144" s="18" customFormat="1" ht="18" customHeight="1" hidden="1">
      <c r="A412" s="19"/>
      <c r="B412" s="20"/>
      <c r="C412" s="20">
        <v>4120</v>
      </c>
      <c r="D412" s="21" t="s">
        <v>152</v>
      </c>
      <c r="E412" s="21"/>
      <c r="F412" s="21"/>
      <c r="G412" s="7">
        <v>5900</v>
      </c>
      <c r="H412" s="7">
        <v>5900</v>
      </c>
      <c r="I412" s="7">
        <v>5900</v>
      </c>
      <c r="J412" s="7">
        <v>5900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</row>
    <row r="413" spans="1:144" s="18" customFormat="1" ht="18" customHeight="1" hidden="1">
      <c r="A413" s="19"/>
      <c r="B413" s="20"/>
      <c r="C413" s="20">
        <v>4170</v>
      </c>
      <c r="D413" s="21" t="s">
        <v>120</v>
      </c>
      <c r="E413" s="21"/>
      <c r="F413" s="21"/>
      <c r="G413" s="7">
        <v>900</v>
      </c>
      <c r="H413" s="7">
        <v>900</v>
      </c>
      <c r="I413" s="7">
        <v>900</v>
      </c>
      <c r="J413" s="7">
        <v>900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</row>
    <row r="414" spans="1:144" s="18" customFormat="1" ht="18" customHeight="1">
      <c r="A414" s="19"/>
      <c r="B414" s="20"/>
      <c r="C414" s="20">
        <v>4210</v>
      </c>
      <c r="D414" s="21" t="s">
        <v>121</v>
      </c>
      <c r="E414" s="21">
        <v>1683</v>
      </c>
      <c r="F414" s="21"/>
      <c r="G414" s="7">
        <v>17179</v>
      </c>
      <c r="H414" s="7">
        <v>17179</v>
      </c>
      <c r="I414" s="7">
        <v>17179</v>
      </c>
      <c r="J414" s="7">
        <v>0</v>
      </c>
      <c r="K414" s="7">
        <v>17179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</row>
    <row r="415" spans="1:144" s="18" customFormat="1" ht="18" customHeight="1" hidden="1">
      <c r="A415" s="19"/>
      <c r="B415" s="20"/>
      <c r="C415" s="20">
        <v>4270</v>
      </c>
      <c r="D415" s="21" t="s">
        <v>122</v>
      </c>
      <c r="E415" s="21"/>
      <c r="F415" s="21"/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</row>
    <row r="416" spans="1:144" s="18" customFormat="1" ht="18" customHeight="1" hidden="1">
      <c r="A416" s="19"/>
      <c r="B416" s="20"/>
      <c r="C416" s="20" t="s">
        <v>136</v>
      </c>
      <c r="D416" s="21" t="s">
        <v>153</v>
      </c>
      <c r="E416" s="21"/>
      <c r="F416" s="21"/>
      <c r="G416" s="7">
        <v>500</v>
      </c>
      <c r="H416" s="7">
        <v>500</v>
      </c>
      <c r="I416" s="7">
        <v>500</v>
      </c>
      <c r="J416" s="7">
        <v>0</v>
      </c>
      <c r="K416" s="7">
        <v>500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</row>
    <row r="417" spans="1:144" s="18" customFormat="1" ht="18" customHeight="1" hidden="1">
      <c r="A417" s="19"/>
      <c r="B417" s="20"/>
      <c r="C417" s="20">
        <v>4300</v>
      </c>
      <c r="D417" s="21" t="s">
        <v>123</v>
      </c>
      <c r="E417" s="21"/>
      <c r="F417" s="21"/>
      <c r="G417" s="7">
        <v>6930</v>
      </c>
      <c r="H417" s="7">
        <v>6930</v>
      </c>
      <c r="I417" s="7">
        <v>6930</v>
      </c>
      <c r="J417" s="7">
        <v>0</v>
      </c>
      <c r="K417" s="7">
        <v>6930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</row>
    <row r="418" spans="1:144" s="18" customFormat="1" ht="18" customHeight="1" hidden="1">
      <c r="A418" s="19"/>
      <c r="B418" s="20"/>
      <c r="C418" s="20" t="s">
        <v>143</v>
      </c>
      <c r="D418" s="21" t="s">
        <v>368</v>
      </c>
      <c r="E418" s="21"/>
      <c r="F418" s="21"/>
      <c r="G418" s="7">
        <v>948</v>
      </c>
      <c r="H418" s="7">
        <v>948</v>
      </c>
      <c r="I418" s="7">
        <v>948</v>
      </c>
      <c r="J418" s="7">
        <v>0</v>
      </c>
      <c r="K418" s="7">
        <v>948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</row>
    <row r="419" spans="1:144" s="18" customFormat="1" ht="39" customHeight="1">
      <c r="A419" s="19"/>
      <c r="B419" s="20"/>
      <c r="C419" s="20" t="s">
        <v>144</v>
      </c>
      <c r="D419" s="21" t="s">
        <v>367</v>
      </c>
      <c r="E419" s="21"/>
      <c r="F419" s="21">
        <v>358</v>
      </c>
      <c r="G419" s="7">
        <v>1202</v>
      </c>
      <c r="H419" s="7">
        <v>1202</v>
      </c>
      <c r="I419" s="7">
        <v>1202</v>
      </c>
      <c r="J419" s="7">
        <v>0</v>
      </c>
      <c r="K419" s="7">
        <v>1202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</row>
    <row r="420" spans="1:144" s="18" customFormat="1" ht="18" customHeight="1" hidden="1">
      <c r="A420" s="19"/>
      <c r="B420" s="20"/>
      <c r="C420" s="20">
        <v>4410</v>
      </c>
      <c r="D420" s="21" t="s">
        <v>154</v>
      </c>
      <c r="E420" s="21"/>
      <c r="F420" s="21"/>
      <c r="G420" s="7">
        <v>3125</v>
      </c>
      <c r="H420" s="7">
        <v>3125</v>
      </c>
      <c r="I420" s="7">
        <v>3125</v>
      </c>
      <c r="J420" s="7">
        <v>0</v>
      </c>
      <c r="K420" s="7">
        <v>3125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</row>
    <row r="421" spans="1:144" s="18" customFormat="1" ht="18" customHeight="1" hidden="1">
      <c r="A421" s="19"/>
      <c r="B421" s="20"/>
      <c r="C421" s="20">
        <v>4430</v>
      </c>
      <c r="D421" s="21" t="s">
        <v>124</v>
      </c>
      <c r="E421" s="21"/>
      <c r="F421" s="21"/>
      <c r="G421" s="7">
        <v>1075</v>
      </c>
      <c r="H421" s="7">
        <v>1075</v>
      </c>
      <c r="I421" s="7">
        <v>1075</v>
      </c>
      <c r="J421" s="7">
        <v>0</v>
      </c>
      <c r="K421" s="7">
        <v>1075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</row>
    <row r="422" spans="1:144" s="18" customFormat="1" ht="18" customHeight="1">
      <c r="A422" s="19"/>
      <c r="B422" s="20"/>
      <c r="C422" s="20">
        <v>4440</v>
      </c>
      <c r="D422" s="21" t="s">
        <v>155</v>
      </c>
      <c r="E422" s="21"/>
      <c r="F422" s="21">
        <v>752</v>
      </c>
      <c r="G422" s="7">
        <v>8488</v>
      </c>
      <c r="H422" s="7">
        <v>8488</v>
      </c>
      <c r="I422" s="7">
        <v>8488</v>
      </c>
      <c r="J422" s="7">
        <v>0</v>
      </c>
      <c r="K422" s="7">
        <v>8488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</row>
    <row r="423" spans="1:144" s="18" customFormat="1" ht="18" customHeight="1" hidden="1">
      <c r="A423" s="19"/>
      <c r="B423" s="20"/>
      <c r="C423" s="20">
        <v>4480</v>
      </c>
      <c r="D423" s="21" t="s">
        <v>14</v>
      </c>
      <c r="E423" s="21"/>
      <c r="F423" s="21"/>
      <c r="G423" s="7">
        <v>837</v>
      </c>
      <c r="H423" s="7">
        <v>837</v>
      </c>
      <c r="I423" s="7">
        <v>837</v>
      </c>
      <c r="J423" s="7">
        <v>0</v>
      </c>
      <c r="K423" s="7">
        <v>837</v>
      </c>
      <c r="L423" s="7"/>
      <c r="M423" s="7"/>
      <c r="N423" s="7"/>
      <c r="O423" s="7"/>
      <c r="P423" s="7"/>
      <c r="Q423" s="7"/>
      <c r="R423" s="7"/>
      <c r="S423" s="7"/>
      <c r="T423" s="7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</row>
    <row r="424" spans="1:144" s="18" customFormat="1" ht="25.5" hidden="1">
      <c r="A424" s="19"/>
      <c r="B424" s="20"/>
      <c r="C424" s="20" t="s">
        <v>138</v>
      </c>
      <c r="D424" s="21" t="s">
        <v>156</v>
      </c>
      <c r="E424" s="21"/>
      <c r="F424" s="21"/>
      <c r="G424" s="7">
        <v>1290</v>
      </c>
      <c r="H424" s="7">
        <v>1290</v>
      </c>
      <c r="I424" s="7">
        <v>1290</v>
      </c>
      <c r="J424" s="7">
        <v>0</v>
      </c>
      <c r="K424" s="7">
        <v>1290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</row>
    <row r="425" spans="1:144" s="18" customFormat="1" ht="39.75" customHeight="1">
      <c r="A425" s="19"/>
      <c r="B425" s="20" t="s">
        <v>102</v>
      </c>
      <c r="C425" s="20"/>
      <c r="D425" s="21" t="s">
        <v>101</v>
      </c>
      <c r="E425" s="21">
        <f>SUM(E426:E430)</f>
        <v>105</v>
      </c>
      <c r="F425" s="21">
        <f>SUM(F426:F430)</f>
        <v>105</v>
      </c>
      <c r="G425" s="21">
        <f aca="true" t="shared" si="53" ref="G425:T425">SUM(G426:G430)</f>
        <v>8064</v>
      </c>
      <c r="H425" s="21">
        <f t="shared" si="53"/>
        <v>8064</v>
      </c>
      <c r="I425" s="21">
        <f t="shared" si="53"/>
        <v>8064</v>
      </c>
      <c r="J425" s="21">
        <f t="shared" si="53"/>
        <v>0</v>
      </c>
      <c r="K425" s="21">
        <f t="shared" si="53"/>
        <v>8064</v>
      </c>
      <c r="L425" s="21">
        <f t="shared" si="53"/>
        <v>0</v>
      </c>
      <c r="M425" s="21">
        <f t="shared" si="53"/>
        <v>0</v>
      </c>
      <c r="N425" s="21">
        <f t="shared" si="53"/>
        <v>0</v>
      </c>
      <c r="O425" s="21">
        <f t="shared" si="53"/>
        <v>0</v>
      </c>
      <c r="P425" s="21">
        <f t="shared" si="53"/>
        <v>0</v>
      </c>
      <c r="Q425" s="21">
        <f t="shared" si="53"/>
        <v>0</v>
      </c>
      <c r="R425" s="21">
        <f t="shared" si="53"/>
        <v>0</v>
      </c>
      <c r="S425" s="21">
        <f t="shared" si="53"/>
        <v>0</v>
      </c>
      <c r="T425" s="21">
        <f t="shared" si="53"/>
        <v>0</v>
      </c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</row>
    <row r="426" spans="1:144" s="18" customFormat="1" ht="18" customHeight="1">
      <c r="A426" s="19"/>
      <c r="B426" s="20"/>
      <c r="C426" s="20" t="s">
        <v>135</v>
      </c>
      <c r="D426" s="21" t="s">
        <v>121</v>
      </c>
      <c r="E426" s="21"/>
      <c r="F426" s="21">
        <v>77</v>
      </c>
      <c r="G426" s="7">
        <v>2008</v>
      </c>
      <c r="H426" s="7">
        <v>2008</v>
      </c>
      <c r="I426" s="7">
        <v>2008</v>
      </c>
      <c r="J426" s="7">
        <v>0</v>
      </c>
      <c r="K426" s="7">
        <v>2008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</row>
    <row r="427" spans="1:144" s="18" customFormat="1" ht="18" customHeight="1" hidden="1">
      <c r="A427" s="19"/>
      <c r="B427" s="20"/>
      <c r="C427" s="20">
        <v>4260</v>
      </c>
      <c r="D427" s="21" t="s">
        <v>129</v>
      </c>
      <c r="E427" s="21"/>
      <c r="F427" s="21"/>
      <c r="G427" s="7">
        <v>5209</v>
      </c>
      <c r="H427" s="7">
        <v>5209</v>
      </c>
      <c r="I427" s="7">
        <v>5209</v>
      </c>
      <c r="J427" s="7">
        <v>0</v>
      </c>
      <c r="K427" s="7">
        <v>5209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</row>
    <row r="428" spans="1:144" s="18" customFormat="1" ht="18" customHeight="1" hidden="1">
      <c r="A428" s="19"/>
      <c r="B428" s="20"/>
      <c r="C428" s="20">
        <v>4270</v>
      </c>
      <c r="D428" s="21" t="s">
        <v>122</v>
      </c>
      <c r="E428" s="21"/>
      <c r="F428" s="21"/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</row>
    <row r="429" spans="1:144" s="18" customFormat="1" ht="18" customHeight="1">
      <c r="A429" s="19"/>
      <c r="B429" s="20"/>
      <c r="C429" s="20" t="s">
        <v>132</v>
      </c>
      <c r="D429" s="21" t="s">
        <v>123</v>
      </c>
      <c r="E429" s="21">
        <v>105</v>
      </c>
      <c r="F429" s="21"/>
      <c r="G429" s="7">
        <v>467</v>
      </c>
      <c r="H429" s="7">
        <v>467</v>
      </c>
      <c r="I429" s="7">
        <v>467</v>
      </c>
      <c r="J429" s="7">
        <v>0</v>
      </c>
      <c r="K429" s="7">
        <v>467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</row>
    <row r="430" spans="1:144" s="18" customFormat="1" ht="38.25">
      <c r="A430" s="19"/>
      <c r="B430" s="20"/>
      <c r="C430" s="20">
        <v>4370</v>
      </c>
      <c r="D430" s="21" t="s">
        <v>367</v>
      </c>
      <c r="E430" s="21"/>
      <c r="F430" s="21">
        <v>28</v>
      </c>
      <c r="G430" s="7">
        <v>380</v>
      </c>
      <c r="H430" s="7">
        <v>380</v>
      </c>
      <c r="I430" s="7">
        <v>380</v>
      </c>
      <c r="J430" s="7">
        <v>0</v>
      </c>
      <c r="K430" s="7">
        <v>380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</row>
    <row r="431" spans="1:144" s="18" customFormat="1" ht="26.25" customHeight="1" hidden="1">
      <c r="A431" s="19"/>
      <c r="B431" s="20" t="s">
        <v>83</v>
      </c>
      <c r="C431" s="20"/>
      <c r="D431" s="21" t="s">
        <v>84</v>
      </c>
      <c r="E431" s="21">
        <f>SUM(E432:E440)</f>
        <v>0</v>
      </c>
      <c r="F431" s="21">
        <f>SUM(F432:F440)</f>
        <v>0</v>
      </c>
      <c r="G431" s="7">
        <f aca="true" t="shared" si="54" ref="G431:T431">SUM(G432:G440)</f>
        <v>80853</v>
      </c>
      <c r="H431" s="7">
        <f t="shared" si="54"/>
        <v>80853</v>
      </c>
      <c r="I431" s="7">
        <f t="shared" si="54"/>
        <v>80628</v>
      </c>
      <c r="J431" s="7">
        <f t="shared" si="54"/>
        <v>77817</v>
      </c>
      <c r="K431" s="7">
        <f t="shared" si="54"/>
        <v>2811</v>
      </c>
      <c r="L431" s="7">
        <f t="shared" si="54"/>
        <v>0</v>
      </c>
      <c r="M431" s="7">
        <f t="shared" si="54"/>
        <v>225</v>
      </c>
      <c r="N431" s="7">
        <f t="shared" si="54"/>
        <v>0</v>
      </c>
      <c r="O431" s="7">
        <f t="shared" si="54"/>
        <v>0</v>
      </c>
      <c r="P431" s="7">
        <f t="shared" si="54"/>
        <v>0</v>
      </c>
      <c r="Q431" s="7">
        <f t="shared" si="54"/>
        <v>0</v>
      </c>
      <c r="R431" s="7">
        <f t="shared" si="54"/>
        <v>0</v>
      </c>
      <c r="S431" s="7">
        <f t="shared" si="54"/>
        <v>0</v>
      </c>
      <c r="T431" s="7">
        <f t="shared" si="54"/>
        <v>0</v>
      </c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</row>
    <row r="432" spans="1:144" s="18" customFormat="1" ht="27.75" customHeight="1" hidden="1">
      <c r="A432" s="19"/>
      <c r="B432" s="20"/>
      <c r="C432" s="20" t="s">
        <v>134</v>
      </c>
      <c r="D432" s="21" t="s">
        <v>365</v>
      </c>
      <c r="E432" s="21"/>
      <c r="F432" s="21"/>
      <c r="G432" s="7">
        <v>225</v>
      </c>
      <c r="H432" s="7">
        <v>225</v>
      </c>
      <c r="I432" s="7">
        <v>0</v>
      </c>
      <c r="J432" s="7">
        <v>0</v>
      </c>
      <c r="K432" s="7">
        <v>0</v>
      </c>
      <c r="L432" s="7">
        <v>0</v>
      </c>
      <c r="M432" s="61">
        <v>225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7">
        <v>0</v>
      </c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</row>
    <row r="433" spans="1:144" s="18" customFormat="1" ht="18" customHeight="1" hidden="1">
      <c r="A433" s="19"/>
      <c r="B433" s="20"/>
      <c r="C433" s="20">
        <v>4010</v>
      </c>
      <c r="D433" s="21" t="s">
        <v>150</v>
      </c>
      <c r="E433" s="21"/>
      <c r="F433" s="21"/>
      <c r="G433" s="7">
        <v>36879</v>
      </c>
      <c r="H433" s="7">
        <v>36879</v>
      </c>
      <c r="I433" s="7">
        <v>36879</v>
      </c>
      <c r="J433" s="7">
        <v>36879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</row>
    <row r="434" spans="1:144" s="18" customFormat="1" ht="18" customHeight="1" hidden="1">
      <c r="A434" s="19"/>
      <c r="B434" s="20"/>
      <c r="C434" s="20">
        <v>4040</v>
      </c>
      <c r="D434" s="21" t="s">
        <v>151</v>
      </c>
      <c r="E434" s="21"/>
      <c r="F434" s="21"/>
      <c r="G434" s="7">
        <v>2880</v>
      </c>
      <c r="H434" s="7">
        <v>2880</v>
      </c>
      <c r="I434" s="7">
        <v>2880</v>
      </c>
      <c r="J434" s="7">
        <v>2880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</row>
    <row r="435" spans="1:144" s="18" customFormat="1" ht="18" customHeight="1" hidden="1">
      <c r="A435" s="19"/>
      <c r="B435" s="20"/>
      <c r="C435" s="20">
        <v>4110</v>
      </c>
      <c r="D435" s="21" t="s">
        <v>119</v>
      </c>
      <c r="E435" s="21"/>
      <c r="F435" s="21"/>
      <c r="G435" s="7">
        <v>8874</v>
      </c>
      <c r="H435" s="7">
        <v>8874</v>
      </c>
      <c r="I435" s="7">
        <v>8874</v>
      </c>
      <c r="J435" s="7">
        <v>8874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</row>
    <row r="436" spans="1:144" s="18" customFormat="1" ht="18" customHeight="1" hidden="1">
      <c r="A436" s="19"/>
      <c r="B436" s="20"/>
      <c r="C436" s="20">
        <v>4120</v>
      </c>
      <c r="D436" s="21" t="s">
        <v>152</v>
      </c>
      <c r="E436" s="21"/>
      <c r="F436" s="21"/>
      <c r="G436" s="7">
        <v>482</v>
      </c>
      <c r="H436" s="7">
        <v>482</v>
      </c>
      <c r="I436" s="7">
        <v>482</v>
      </c>
      <c r="J436" s="7">
        <v>482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</row>
    <row r="437" spans="1:144" s="18" customFormat="1" ht="18" customHeight="1" hidden="1">
      <c r="A437" s="19"/>
      <c r="B437" s="20"/>
      <c r="C437" s="20" t="s">
        <v>116</v>
      </c>
      <c r="D437" s="21" t="s">
        <v>120</v>
      </c>
      <c r="E437" s="21"/>
      <c r="F437" s="21"/>
      <c r="G437" s="4">
        <v>28702</v>
      </c>
      <c r="H437" s="7">
        <v>28702</v>
      </c>
      <c r="I437" s="7">
        <v>28702</v>
      </c>
      <c r="J437" s="7">
        <v>28702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</row>
    <row r="438" spans="1:144" s="18" customFormat="1" ht="18" customHeight="1" hidden="1">
      <c r="A438" s="19"/>
      <c r="B438" s="20"/>
      <c r="C438" s="20">
        <v>4210</v>
      </c>
      <c r="D438" s="21" t="s">
        <v>121</v>
      </c>
      <c r="E438" s="21"/>
      <c r="F438" s="21"/>
      <c r="G438" s="7">
        <v>330</v>
      </c>
      <c r="H438" s="7">
        <v>330</v>
      </c>
      <c r="I438" s="7">
        <v>330</v>
      </c>
      <c r="J438" s="7">
        <v>0</v>
      </c>
      <c r="K438" s="7">
        <v>330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</row>
    <row r="439" spans="1:144" s="18" customFormat="1" ht="18" customHeight="1" hidden="1">
      <c r="A439" s="19"/>
      <c r="B439" s="20"/>
      <c r="C439" s="20" t="s">
        <v>136</v>
      </c>
      <c r="D439" s="21" t="s">
        <v>153</v>
      </c>
      <c r="E439" s="21"/>
      <c r="F439" s="21"/>
      <c r="G439" s="7">
        <v>110</v>
      </c>
      <c r="H439" s="7">
        <v>110</v>
      </c>
      <c r="I439" s="7">
        <v>110</v>
      </c>
      <c r="J439" s="7">
        <v>0</v>
      </c>
      <c r="K439" s="7">
        <v>110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</row>
    <row r="440" spans="1:144" s="18" customFormat="1" ht="18" customHeight="1" hidden="1">
      <c r="A440" s="19"/>
      <c r="B440" s="20"/>
      <c r="C440" s="20">
        <v>4440</v>
      </c>
      <c r="D440" s="21" t="s">
        <v>155</v>
      </c>
      <c r="E440" s="21"/>
      <c r="F440" s="21"/>
      <c r="G440" s="7">
        <v>2371</v>
      </c>
      <c r="H440" s="7">
        <v>2371</v>
      </c>
      <c r="I440" s="7">
        <v>2371</v>
      </c>
      <c r="J440" s="7">
        <v>0</v>
      </c>
      <c r="K440" s="7">
        <v>2371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</row>
    <row r="441" spans="1:144" s="18" customFormat="1" ht="18" customHeight="1" hidden="1">
      <c r="A441" s="19"/>
      <c r="B441" s="20">
        <v>85278</v>
      </c>
      <c r="C441" s="20"/>
      <c r="D441" s="21" t="s">
        <v>252</v>
      </c>
      <c r="E441" s="21"/>
      <c r="F441" s="21"/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</row>
    <row r="442" spans="1:144" s="18" customFormat="1" ht="18" customHeight="1" hidden="1">
      <c r="A442" s="19"/>
      <c r="B442" s="20" t="s">
        <v>80</v>
      </c>
      <c r="C442" s="20"/>
      <c r="D442" s="21" t="s">
        <v>9</v>
      </c>
      <c r="E442" s="21">
        <f>E443+E444+E445</f>
        <v>0</v>
      </c>
      <c r="F442" s="21">
        <f>F443+F444+F445</f>
        <v>0</v>
      </c>
      <c r="G442" s="21">
        <f>SUM(G443:G446)</f>
        <v>179186</v>
      </c>
      <c r="H442" s="21">
        <f>SUM(H443:H446)</f>
        <v>179186</v>
      </c>
      <c r="I442" s="21">
        <f aca="true" t="shared" si="55" ref="I442:N442">SUM(I443:I446)</f>
        <v>8000</v>
      </c>
      <c r="J442" s="21">
        <f t="shared" si="55"/>
        <v>0</v>
      </c>
      <c r="K442" s="21">
        <f t="shared" si="55"/>
        <v>8000</v>
      </c>
      <c r="L442" s="21">
        <f t="shared" si="55"/>
        <v>0</v>
      </c>
      <c r="M442" s="21">
        <f t="shared" si="55"/>
        <v>171186</v>
      </c>
      <c r="N442" s="21">
        <f t="shared" si="55"/>
        <v>0</v>
      </c>
      <c r="O442" s="61">
        <v>0</v>
      </c>
      <c r="P442" s="61">
        <v>0</v>
      </c>
      <c r="Q442" s="61">
        <v>0</v>
      </c>
      <c r="R442" s="61">
        <v>0</v>
      </c>
      <c r="S442" s="61">
        <v>0</v>
      </c>
      <c r="T442" s="7">
        <v>0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</row>
    <row r="443" spans="1:144" s="18" customFormat="1" ht="18" customHeight="1" hidden="1">
      <c r="A443" s="19"/>
      <c r="B443" s="20"/>
      <c r="C443" s="20">
        <v>3110</v>
      </c>
      <c r="D443" s="21" t="s">
        <v>188</v>
      </c>
      <c r="E443" s="21"/>
      <c r="F443" s="21"/>
      <c r="G443" s="7">
        <v>171186</v>
      </c>
      <c r="H443" s="7">
        <v>171186</v>
      </c>
      <c r="I443" s="7">
        <v>0</v>
      </c>
      <c r="J443" s="7">
        <v>0</v>
      </c>
      <c r="K443" s="7">
        <v>0</v>
      </c>
      <c r="L443" s="7">
        <v>0</v>
      </c>
      <c r="M443" s="61">
        <v>171186</v>
      </c>
      <c r="N443" s="61">
        <v>0</v>
      </c>
      <c r="O443" s="61">
        <v>0</v>
      </c>
      <c r="P443" s="61">
        <v>0</v>
      </c>
      <c r="Q443" s="61">
        <v>0</v>
      </c>
      <c r="R443" s="61">
        <v>0</v>
      </c>
      <c r="S443" s="61">
        <v>0</v>
      </c>
      <c r="T443" s="7">
        <v>0</v>
      </c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</row>
    <row r="444" spans="1:144" s="18" customFormat="1" ht="18" customHeight="1" hidden="1">
      <c r="A444" s="19"/>
      <c r="B444" s="20"/>
      <c r="C444" s="20">
        <v>4210</v>
      </c>
      <c r="D444" s="21" t="s">
        <v>121</v>
      </c>
      <c r="E444" s="21"/>
      <c r="F444" s="21"/>
      <c r="G444" s="7">
        <v>8000</v>
      </c>
      <c r="H444" s="7">
        <v>8000</v>
      </c>
      <c r="I444" s="7">
        <v>8000</v>
      </c>
      <c r="J444" s="7">
        <v>0</v>
      </c>
      <c r="K444" s="7">
        <v>8000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</row>
    <row r="445" spans="1:144" s="18" customFormat="1" ht="18" customHeight="1" hidden="1">
      <c r="A445" s="19"/>
      <c r="B445" s="20"/>
      <c r="C445" s="20">
        <v>4220</v>
      </c>
      <c r="D445" s="21" t="s">
        <v>286</v>
      </c>
      <c r="E445" s="21"/>
      <c r="F445" s="21"/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</row>
    <row r="446" spans="1:144" s="18" customFormat="1" ht="12" customHeight="1">
      <c r="A446" s="19"/>
      <c r="B446" s="20"/>
      <c r="C446" s="20"/>
      <c r="D446" s="21"/>
      <c r="E446" s="21"/>
      <c r="F446" s="21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</row>
    <row r="447" spans="1:144" s="44" customFormat="1" ht="30" customHeight="1">
      <c r="A447" s="53">
        <v>853</v>
      </c>
      <c r="B447" s="43"/>
      <c r="C447" s="43"/>
      <c r="D447" s="25" t="s">
        <v>270</v>
      </c>
      <c r="E447" s="25">
        <f>E448</f>
        <v>3</v>
      </c>
      <c r="F447" s="25">
        <f aca="true" t="shared" si="56" ref="F447:T447">F448</f>
        <v>3</v>
      </c>
      <c r="G447" s="25">
        <f t="shared" si="56"/>
        <v>214318</v>
      </c>
      <c r="H447" s="25">
        <f t="shared" si="56"/>
        <v>214318</v>
      </c>
      <c r="I447" s="25">
        <f t="shared" si="56"/>
        <v>29</v>
      </c>
      <c r="J447" s="25">
        <f t="shared" si="56"/>
        <v>18</v>
      </c>
      <c r="K447" s="25">
        <f t="shared" si="56"/>
        <v>11</v>
      </c>
      <c r="L447" s="25">
        <f t="shared" si="56"/>
        <v>0</v>
      </c>
      <c r="M447" s="25">
        <f t="shared" si="56"/>
        <v>0</v>
      </c>
      <c r="N447" s="25">
        <f t="shared" si="56"/>
        <v>214289</v>
      </c>
      <c r="O447" s="25">
        <f t="shared" si="56"/>
        <v>0</v>
      </c>
      <c r="P447" s="25">
        <f t="shared" si="56"/>
        <v>0</v>
      </c>
      <c r="Q447" s="25">
        <f t="shared" si="56"/>
        <v>0</v>
      </c>
      <c r="R447" s="25">
        <f t="shared" si="56"/>
        <v>0</v>
      </c>
      <c r="S447" s="25">
        <f t="shared" si="56"/>
        <v>0</v>
      </c>
      <c r="T447" s="25">
        <f t="shared" si="56"/>
        <v>0</v>
      </c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</row>
    <row r="448" spans="1:144" s="40" customFormat="1" ht="21" customHeight="1">
      <c r="A448" s="19"/>
      <c r="B448" s="20">
        <v>85395</v>
      </c>
      <c r="C448" s="20"/>
      <c r="D448" s="21" t="s">
        <v>9</v>
      </c>
      <c r="E448" s="21">
        <f>SUM(E449:E481)</f>
        <v>3</v>
      </c>
      <c r="F448" s="21">
        <f aca="true" t="shared" si="57" ref="F448:T448">SUM(F449:F481)</f>
        <v>3</v>
      </c>
      <c r="G448" s="21">
        <f t="shared" si="57"/>
        <v>214318</v>
      </c>
      <c r="H448" s="21">
        <f t="shared" si="57"/>
        <v>214318</v>
      </c>
      <c r="I448" s="21">
        <f t="shared" si="57"/>
        <v>29</v>
      </c>
      <c r="J448" s="21">
        <f t="shared" si="57"/>
        <v>18</v>
      </c>
      <c r="K448" s="21">
        <f t="shared" si="57"/>
        <v>11</v>
      </c>
      <c r="L448" s="21">
        <f t="shared" si="57"/>
        <v>0</v>
      </c>
      <c r="M448" s="21">
        <f t="shared" si="57"/>
        <v>0</v>
      </c>
      <c r="N448" s="21">
        <f t="shared" si="57"/>
        <v>214289</v>
      </c>
      <c r="O448" s="21">
        <f t="shared" si="57"/>
        <v>0</v>
      </c>
      <c r="P448" s="21">
        <f t="shared" si="57"/>
        <v>0</v>
      </c>
      <c r="Q448" s="21">
        <f t="shared" si="57"/>
        <v>0</v>
      </c>
      <c r="R448" s="21">
        <f t="shared" si="57"/>
        <v>0</v>
      </c>
      <c r="S448" s="21">
        <f t="shared" si="57"/>
        <v>0</v>
      </c>
      <c r="T448" s="21">
        <f t="shared" si="57"/>
        <v>0</v>
      </c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</row>
    <row r="449" spans="1:144" s="40" customFormat="1" ht="25.5" hidden="1">
      <c r="A449" s="19"/>
      <c r="B449" s="20"/>
      <c r="C449" s="20">
        <v>2917</v>
      </c>
      <c r="D449" s="21" t="s">
        <v>276</v>
      </c>
      <c r="E449" s="21"/>
      <c r="F449" s="21"/>
      <c r="G449" s="21">
        <v>60</v>
      </c>
      <c r="H449" s="21">
        <v>60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60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</row>
    <row r="450" spans="1:144" s="40" customFormat="1" ht="25.5" hidden="1">
      <c r="A450" s="19"/>
      <c r="B450" s="20"/>
      <c r="C450" s="20">
        <v>2919</v>
      </c>
      <c r="D450" s="21" t="s">
        <v>276</v>
      </c>
      <c r="E450" s="21"/>
      <c r="F450" s="21"/>
      <c r="G450" s="21">
        <v>11</v>
      </c>
      <c r="H450" s="21">
        <v>11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11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</row>
    <row r="451" spans="1:144" s="40" customFormat="1" ht="18" customHeight="1" hidden="1">
      <c r="A451" s="19"/>
      <c r="B451" s="20"/>
      <c r="C451" s="20">
        <v>3119</v>
      </c>
      <c r="D451" s="21" t="s">
        <v>188</v>
      </c>
      <c r="E451" s="21"/>
      <c r="F451" s="21"/>
      <c r="G451" s="21">
        <v>15379</v>
      </c>
      <c r="H451" s="21">
        <v>15379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15379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</row>
    <row r="452" spans="1:144" s="40" customFormat="1" ht="18" customHeight="1">
      <c r="A452" s="19"/>
      <c r="B452" s="20"/>
      <c r="C452" s="20">
        <v>4010</v>
      </c>
      <c r="D452" s="21" t="s">
        <v>150</v>
      </c>
      <c r="E452" s="21"/>
      <c r="F452" s="21">
        <v>2</v>
      </c>
      <c r="G452" s="21">
        <v>6</v>
      </c>
      <c r="H452" s="21">
        <v>6</v>
      </c>
      <c r="I452" s="21">
        <v>6</v>
      </c>
      <c r="J452" s="21">
        <v>6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</row>
    <row r="453" spans="1:144" s="40" customFormat="1" ht="18" customHeight="1" hidden="1">
      <c r="A453" s="19"/>
      <c r="B453" s="20"/>
      <c r="C453" s="20">
        <v>4017</v>
      </c>
      <c r="D453" s="21" t="s">
        <v>150</v>
      </c>
      <c r="E453" s="21"/>
      <c r="F453" s="21"/>
      <c r="G453" s="21">
        <v>44275</v>
      </c>
      <c r="H453" s="21">
        <v>44275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44275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</row>
    <row r="454" spans="1:144" s="40" customFormat="1" ht="18" customHeight="1" hidden="1">
      <c r="A454" s="19"/>
      <c r="B454" s="20"/>
      <c r="C454" s="20">
        <v>4019</v>
      </c>
      <c r="D454" s="21" t="s">
        <v>150</v>
      </c>
      <c r="E454" s="21"/>
      <c r="F454" s="21"/>
      <c r="G454" s="21">
        <v>3094</v>
      </c>
      <c r="H454" s="21">
        <v>3094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3094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</row>
    <row r="455" spans="1:144" s="40" customFormat="1" ht="18" customHeight="1">
      <c r="A455" s="19"/>
      <c r="B455" s="20"/>
      <c r="C455" s="20">
        <v>4110</v>
      </c>
      <c r="D455" s="21" t="s">
        <v>119</v>
      </c>
      <c r="E455" s="21">
        <v>1</v>
      </c>
      <c r="F455" s="21"/>
      <c r="G455" s="21">
        <v>1</v>
      </c>
      <c r="H455" s="21">
        <v>1</v>
      </c>
      <c r="I455" s="21">
        <v>1</v>
      </c>
      <c r="J455" s="21">
        <v>1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  <c r="T455" s="21">
        <v>0</v>
      </c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</row>
    <row r="456" spans="1:144" s="40" customFormat="1" ht="18" customHeight="1" hidden="1">
      <c r="A456" s="19"/>
      <c r="B456" s="20"/>
      <c r="C456" s="20">
        <v>4117</v>
      </c>
      <c r="D456" s="21" t="s">
        <v>119</v>
      </c>
      <c r="E456" s="21"/>
      <c r="F456" s="21"/>
      <c r="G456" s="21">
        <v>7160</v>
      </c>
      <c r="H456" s="21">
        <v>7160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7160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</row>
    <row r="457" spans="1:144" s="40" customFormat="1" ht="18" customHeight="1" hidden="1">
      <c r="A457" s="19"/>
      <c r="B457" s="20"/>
      <c r="C457" s="20">
        <v>4119</v>
      </c>
      <c r="D457" s="21" t="s">
        <v>119</v>
      </c>
      <c r="E457" s="21"/>
      <c r="F457" s="21"/>
      <c r="G457" s="7">
        <v>521</v>
      </c>
      <c r="H457" s="7">
        <v>521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521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</row>
    <row r="458" spans="1:144" s="40" customFormat="1" ht="18" customHeight="1">
      <c r="A458" s="19"/>
      <c r="B458" s="20"/>
      <c r="C458" s="20">
        <v>4120</v>
      </c>
      <c r="D458" s="21" t="s">
        <v>152</v>
      </c>
      <c r="E458" s="21">
        <v>1</v>
      </c>
      <c r="F458" s="21"/>
      <c r="G458" s="7">
        <v>1</v>
      </c>
      <c r="H458" s="7">
        <v>1</v>
      </c>
      <c r="I458" s="7">
        <v>1</v>
      </c>
      <c r="J458" s="7">
        <v>1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</row>
    <row r="459" spans="1:144" s="40" customFormat="1" ht="18" customHeight="1" hidden="1">
      <c r="A459" s="19"/>
      <c r="B459" s="20"/>
      <c r="C459" s="20">
        <v>4127</v>
      </c>
      <c r="D459" s="21" t="s">
        <v>152</v>
      </c>
      <c r="E459" s="21"/>
      <c r="F459" s="21"/>
      <c r="G459" s="7">
        <v>1149</v>
      </c>
      <c r="H459" s="7">
        <v>1149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1149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</row>
    <row r="460" spans="1:144" s="40" customFormat="1" ht="18" customHeight="1" hidden="1">
      <c r="A460" s="19"/>
      <c r="B460" s="20"/>
      <c r="C460" s="20">
        <v>4129</v>
      </c>
      <c r="D460" s="21" t="s">
        <v>152</v>
      </c>
      <c r="E460" s="21"/>
      <c r="F460" s="21"/>
      <c r="G460" s="7">
        <v>87</v>
      </c>
      <c r="H460" s="7">
        <v>87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87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</row>
    <row r="461" spans="1:144" s="40" customFormat="1" ht="18" customHeight="1" hidden="1">
      <c r="A461" s="19"/>
      <c r="B461" s="20"/>
      <c r="C461" s="20">
        <v>4170</v>
      </c>
      <c r="D461" s="21" t="s">
        <v>120</v>
      </c>
      <c r="E461" s="21"/>
      <c r="F461" s="21"/>
      <c r="G461" s="7">
        <v>10</v>
      </c>
      <c r="H461" s="7">
        <v>10</v>
      </c>
      <c r="I461" s="7">
        <v>10</v>
      </c>
      <c r="J461" s="7">
        <v>10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</row>
    <row r="462" spans="1:144" s="40" customFormat="1" ht="18" customHeight="1" hidden="1">
      <c r="A462" s="19"/>
      <c r="B462" s="20"/>
      <c r="C462" s="20">
        <v>4177</v>
      </c>
      <c r="D462" s="21" t="s">
        <v>120</v>
      </c>
      <c r="E462" s="21"/>
      <c r="F462" s="21"/>
      <c r="G462" s="7">
        <v>16324</v>
      </c>
      <c r="H462" s="7">
        <v>16324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16324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</row>
    <row r="463" spans="1:144" s="40" customFormat="1" ht="18" customHeight="1">
      <c r="A463" s="19"/>
      <c r="B463" s="20"/>
      <c r="C463" s="20">
        <v>4179</v>
      </c>
      <c r="D463" s="21" t="s">
        <v>120</v>
      </c>
      <c r="E463" s="21">
        <v>1</v>
      </c>
      <c r="F463" s="21"/>
      <c r="G463" s="7">
        <v>2412</v>
      </c>
      <c r="H463" s="7">
        <v>2412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2412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</row>
    <row r="464" spans="1:144" s="40" customFormat="1" ht="18" customHeight="1" hidden="1">
      <c r="A464" s="19"/>
      <c r="B464" s="20"/>
      <c r="C464" s="20">
        <v>4217</v>
      </c>
      <c r="D464" s="21" t="s">
        <v>121</v>
      </c>
      <c r="E464" s="21"/>
      <c r="F464" s="21"/>
      <c r="G464" s="7">
        <v>26131</v>
      </c>
      <c r="H464" s="7">
        <v>26131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26131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</row>
    <row r="465" spans="1:144" s="40" customFormat="1" ht="18" customHeight="1">
      <c r="A465" s="19"/>
      <c r="B465" s="20"/>
      <c r="C465" s="20">
        <v>4219</v>
      </c>
      <c r="D465" s="21" t="s">
        <v>121</v>
      </c>
      <c r="E465" s="21"/>
      <c r="F465" s="21">
        <v>1</v>
      </c>
      <c r="G465" s="7">
        <v>2852</v>
      </c>
      <c r="H465" s="7">
        <v>2852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2852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</row>
    <row r="466" spans="1:144" s="40" customFormat="1" ht="18" customHeight="1" hidden="1">
      <c r="A466" s="19"/>
      <c r="B466" s="20"/>
      <c r="C466" s="20">
        <v>4220</v>
      </c>
      <c r="D466" s="21" t="s">
        <v>193</v>
      </c>
      <c r="E466" s="21"/>
      <c r="F466" s="21"/>
      <c r="G466" s="7">
        <v>3</v>
      </c>
      <c r="H466" s="7">
        <v>3</v>
      </c>
      <c r="I466" s="7">
        <v>3</v>
      </c>
      <c r="J466" s="7">
        <v>0</v>
      </c>
      <c r="K466" s="7">
        <v>3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</row>
    <row r="467" spans="1:144" s="40" customFormat="1" ht="18" customHeight="1" hidden="1">
      <c r="A467" s="19"/>
      <c r="B467" s="20"/>
      <c r="C467" s="20">
        <v>4227</v>
      </c>
      <c r="D467" s="21" t="s">
        <v>193</v>
      </c>
      <c r="E467" s="21"/>
      <c r="F467" s="21"/>
      <c r="G467" s="7">
        <v>4203</v>
      </c>
      <c r="H467" s="7">
        <v>4203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4203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</row>
    <row r="468" spans="1:144" s="40" customFormat="1" ht="18" customHeight="1" hidden="1">
      <c r="A468" s="19"/>
      <c r="B468" s="20"/>
      <c r="C468" s="20">
        <v>4229</v>
      </c>
      <c r="D468" s="21" t="s">
        <v>193</v>
      </c>
      <c r="E468" s="21"/>
      <c r="F468" s="21"/>
      <c r="G468" s="7">
        <v>351</v>
      </c>
      <c r="H468" s="7">
        <v>351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351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</row>
    <row r="469" spans="1:144" s="40" customFormat="1" ht="18" customHeight="1" hidden="1">
      <c r="A469" s="19"/>
      <c r="B469" s="20"/>
      <c r="C469" s="20">
        <v>4287</v>
      </c>
      <c r="D469" s="21" t="s">
        <v>153</v>
      </c>
      <c r="E469" s="21"/>
      <c r="F469" s="21"/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</row>
    <row r="470" spans="1:144" s="40" customFormat="1" ht="18" customHeight="1" hidden="1">
      <c r="A470" s="19"/>
      <c r="B470" s="20"/>
      <c r="C470" s="20">
        <v>4289</v>
      </c>
      <c r="D470" s="21" t="s">
        <v>153</v>
      </c>
      <c r="E470" s="21"/>
      <c r="F470" s="21"/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</row>
    <row r="471" spans="1:144" s="40" customFormat="1" ht="18" customHeight="1" hidden="1">
      <c r="A471" s="19"/>
      <c r="B471" s="20"/>
      <c r="C471" s="20">
        <v>4307</v>
      </c>
      <c r="D471" s="21" t="s">
        <v>123</v>
      </c>
      <c r="E471" s="21"/>
      <c r="F471" s="21"/>
      <c r="G471" s="7">
        <v>79155</v>
      </c>
      <c r="H471" s="7">
        <v>79155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79155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</row>
    <row r="472" spans="1:144" s="40" customFormat="1" ht="18" customHeight="1" hidden="1">
      <c r="A472" s="19"/>
      <c r="B472" s="20"/>
      <c r="C472" s="20">
        <v>4309</v>
      </c>
      <c r="D472" s="21" t="s">
        <v>123</v>
      </c>
      <c r="E472" s="21"/>
      <c r="F472" s="21"/>
      <c r="G472" s="7">
        <v>7099</v>
      </c>
      <c r="H472" s="7">
        <v>7099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7099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</row>
    <row r="473" spans="1:144" s="40" customFormat="1" ht="39" customHeight="1" hidden="1">
      <c r="A473" s="19"/>
      <c r="B473" s="20"/>
      <c r="C473" s="20">
        <v>4367</v>
      </c>
      <c r="D473" s="21" t="s">
        <v>362</v>
      </c>
      <c r="E473" s="21"/>
      <c r="F473" s="21"/>
      <c r="G473" s="7">
        <v>855</v>
      </c>
      <c r="H473" s="7">
        <v>855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855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</row>
    <row r="474" spans="1:144" s="40" customFormat="1" ht="39.75" customHeight="1" hidden="1">
      <c r="A474" s="19"/>
      <c r="B474" s="20"/>
      <c r="C474" s="20">
        <v>4369</v>
      </c>
      <c r="D474" s="21" t="s">
        <v>362</v>
      </c>
      <c r="E474" s="21"/>
      <c r="F474" s="21"/>
      <c r="G474" s="7">
        <v>45</v>
      </c>
      <c r="H474" s="7">
        <v>45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45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</row>
    <row r="475" spans="1:144" s="40" customFormat="1" ht="18" customHeight="1" hidden="1">
      <c r="A475" s="19"/>
      <c r="B475" s="20"/>
      <c r="C475" s="20">
        <v>4417</v>
      </c>
      <c r="D475" s="21" t="s">
        <v>154</v>
      </c>
      <c r="E475" s="21"/>
      <c r="F475" s="21"/>
      <c r="G475" s="7">
        <v>962</v>
      </c>
      <c r="H475" s="7">
        <v>962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962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</row>
    <row r="476" spans="1:144" s="40" customFormat="1" ht="18" customHeight="1" hidden="1">
      <c r="A476" s="19"/>
      <c r="B476" s="20"/>
      <c r="C476" s="20">
        <v>4419</v>
      </c>
      <c r="D476" s="21" t="s">
        <v>154</v>
      </c>
      <c r="E476" s="21"/>
      <c r="F476" s="21"/>
      <c r="G476" s="7">
        <v>88</v>
      </c>
      <c r="H476" s="7">
        <v>88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88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</row>
    <row r="477" spans="1:144" s="40" customFormat="1" ht="18" customHeight="1" hidden="1">
      <c r="A477" s="19"/>
      <c r="B477" s="20"/>
      <c r="C477" s="20">
        <v>4437</v>
      </c>
      <c r="D477" s="21" t="s">
        <v>124</v>
      </c>
      <c r="E477" s="21"/>
      <c r="F477" s="21"/>
      <c r="G477" s="7">
        <v>841</v>
      </c>
      <c r="H477" s="7">
        <v>841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841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</row>
    <row r="478" spans="1:144" s="40" customFormat="1" ht="18" customHeight="1" hidden="1">
      <c r="A478" s="19"/>
      <c r="B478" s="20"/>
      <c r="C478" s="20">
        <v>4430</v>
      </c>
      <c r="D478" s="21" t="s">
        <v>124</v>
      </c>
      <c r="E478" s="21"/>
      <c r="F478" s="21"/>
      <c r="G478" s="7">
        <v>149</v>
      </c>
      <c r="H478" s="7">
        <v>149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149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</row>
    <row r="479" spans="1:144" s="40" customFormat="1" ht="18" customHeight="1" hidden="1">
      <c r="A479" s="19"/>
      <c r="B479" s="20"/>
      <c r="C479" s="20">
        <v>4447</v>
      </c>
      <c r="D479" s="21" t="s">
        <v>195</v>
      </c>
      <c r="E479" s="21"/>
      <c r="F479" s="21"/>
      <c r="G479" s="7">
        <v>1031</v>
      </c>
      <c r="H479" s="7">
        <v>1031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1031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</row>
    <row r="480" spans="1:144" s="40" customFormat="1" ht="18" customHeight="1" hidden="1">
      <c r="A480" s="19"/>
      <c r="B480" s="20"/>
      <c r="C480" s="20">
        <v>4449</v>
      </c>
      <c r="D480" s="21" t="s">
        <v>195</v>
      </c>
      <c r="E480" s="21"/>
      <c r="F480" s="21"/>
      <c r="G480" s="7">
        <v>55</v>
      </c>
      <c r="H480" s="7">
        <v>55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55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</row>
    <row r="481" spans="1:144" s="40" customFormat="1" ht="38.25" hidden="1">
      <c r="A481" s="19"/>
      <c r="B481" s="20"/>
      <c r="C481" s="20">
        <v>4560</v>
      </c>
      <c r="D481" s="21" t="s">
        <v>292</v>
      </c>
      <c r="E481" s="21"/>
      <c r="F481" s="21"/>
      <c r="G481" s="7">
        <v>8</v>
      </c>
      <c r="H481" s="7">
        <v>8</v>
      </c>
      <c r="I481" s="7">
        <v>8</v>
      </c>
      <c r="J481" s="7">
        <v>0</v>
      </c>
      <c r="K481" s="7">
        <v>8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</row>
    <row r="482" spans="1:144" s="40" customFormat="1" ht="9.75" customHeight="1" hidden="1">
      <c r="A482" s="41"/>
      <c r="B482" s="51"/>
      <c r="C482" s="51"/>
      <c r="D482" s="52"/>
      <c r="E482" s="52"/>
      <c r="F482" s="52"/>
      <c r="G482" s="69"/>
      <c r="H482" s="34"/>
      <c r="I482" s="34"/>
      <c r="J482" s="34"/>
      <c r="K482" s="34"/>
      <c r="L482" s="34"/>
      <c r="M482" s="34"/>
      <c r="N482" s="34"/>
      <c r="O482" s="34"/>
      <c r="P482" s="34"/>
      <c r="Q482" s="30"/>
      <c r="R482" s="18"/>
      <c r="S482" s="18"/>
      <c r="T482" s="18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</row>
    <row r="483" spans="1:144" s="40" customFormat="1" ht="11.25" customHeight="1" hidden="1">
      <c r="A483" s="41"/>
      <c r="B483" s="51"/>
      <c r="C483" s="51"/>
      <c r="D483" s="52"/>
      <c r="E483" s="52"/>
      <c r="F483" s="52"/>
      <c r="G483" s="69"/>
      <c r="H483" s="34"/>
      <c r="I483" s="34"/>
      <c r="J483" s="34"/>
      <c r="K483" s="34"/>
      <c r="L483" s="34"/>
      <c r="M483" s="34"/>
      <c r="N483" s="34"/>
      <c r="O483" s="34"/>
      <c r="P483" s="34"/>
      <c r="Q483" s="30"/>
      <c r="R483" s="18"/>
      <c r="S483" s="18"/>
      <c r="T483" s="18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</row>
    <row r="484" spans="1:144" s="18" customFormat="1" ht="21" customHeight="1" hidden="1">
      <c r="A484" s="15">
        <v>854</v>
      </c>
      <c r="B484" s="16"/>
      <c r="C484" s="16"/>
      <c r="D484" s="17" t="s">
        <v>33</v>
      </c>
      <c r="E484" s="17">
        <f>E485+E500+E506+E509</f>
        <v>0</v>
      </c>
      <c r="F484" s="17">
        <f>F485+F500+F506+F509</f>
        <v>0</v>
      </c>
      <c r="G484" s="17">
        <f>G485+G500+G506+G509</f>
        <v>272866</v>
      </c>
      <c r="H484" s="82">
        <f>H485+H500+H506+H509</f>
        <v>272866</v>
      </c>
      <c r="I484" s="82">
        <f aca="true" t="shared" si="58" ref="I484:O484">I485+I500+I506+I509</f>
        <v>152264</v>
      </c>
      <c r="J484" s="82">
        <f t="shared" si="58"/>
        <v>138200</v>
      </c>
      <c r="K484" s="82">
        <f t="shared" si="58"/>
        <v>14064</v>
      </c>
      <c r="L484" s="82">
        <f t="shared" si="58"/>
        <v>0</v>
      </c>
      <c r="M484" s="82">
        <f t="shared" si="58"/>
        <v>120602</v>
      </c>
      <c r="N484" s="82">
        <f t="shared" si="58"/>
        <v>0</v>
      </c>
      <c r="O484" s="82">
        <f t="shared" si="58"/>
        <v>0</v>
      </c>
      <c r="P484" s="82">
        <f>P485+P500+P506+P509</f>
        <v>0</v>
      </c>
      <c r="Q484" s="82">
        <f>Q485+Q500+Q506+Q509</f>
        <v>0</v>
      </c>
      <c r="R484" s="82">
        <f>R485+R500+R506+R509</f>
        <v>0</v>
      </c>
      <c r="S484" s="82">
        <f>S485+S500+S506+S509</f>
        <v>0</v>
      </c>
      <c r="T484" s="82">
        <f>T485+T500+T506+T509</f>
        <v>0</v>
      </c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</row>
    <row r="485" spans="1:144" s="18" customFormat="1" ht="18" customHeight="1" hidden="1">
      <c r="A485" s="19"/>
      <c r="B485" s="20">
        <v>85401</v>
      </c>
      <c r="C485" s="20"/>
      <c r="D485" s="21" t="s">
        <v>258</v>
      </c>
      <c r="E485" s="21">
        <f>SUM(E486:E499)</f>
        <v>0</v>
      </c>
      <c r="F485" s="21">
        <f>SUM(F486:F499)</f>
        <v>0</v>
      </c>
      <c r="G485" s="21">
        <f>SUM(G486:G499)</f>
        <v>144867</v>
      </c>
      <c r="H485" s="85">
        <f aca="true" t="shared" si="59" ref="H485:T485">SUM(H486:H499)</f>
        <v>144867</v>
      </c>
      <c r="I485" s="85">
        <f t="shared" si="59"/>
        <v>144432</v>
      </c>
      <c r="J485" s="85">
        <f t="shared" si="59"/>
        <v>132652</v>
      </c>
      <c r="K485" s="85">
        <f t="shared" si="59"/>
        <v>11780</v>
      </c>
      <c r="L485" s="85">
        <f t="shared" si="59"/>
        <v>0</v>
      </c>
      <c r="M485" s="85">
        <f t="shared" si="59"/>
        <v>435</v>
      </c>
      <c r="N485" s="85">
        <f t="shared" si="59"/>
        <v>0</v>
      </c>
      <c r="O485" s="85">
        <f t="shared" si="59"/>
        <v>0</v>
      </c>
      <c r="P485" s="85">
        <f t="shared" si="59"/>
        <v>0</v>
      </c>
      <c r="Q485" s="85">
        <f t="shared" si="59"/>
        <v>0</v>
      </c>
      <c r="R485" s="85">
        <f t="shared" si="59"/>
        <v>0</v>
      </c>
      <c r="S485" s="85">
        <f t="shared" si="59"/>
        <v>0</v>
      </c>
      <c r="T485" s="85">
        <f t="shared" si="59"/>
        <v>0</v>
      </c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</row>
    <row r="486" spans="1:144" s="18" customFormat="1" ht="26.25" customHeight="1" hidden="1">
      <c r="A486" s="19"/>
      <c r="B486" s="20"/>
      <c r="C486" s="20">
        <v>3020</v>
      </c>
      <c r="D486" s="21" t="s">
        <v>365</v>
      </c>
      <c r="E486" s="21"/>
      <c r="F486" s="21"/>
      <c r="G486" s="7">
        <v>435</v>
      </c>
      <c r="H486" s="84">
        <v>435</v>
      </c>
      <c r="I486" s="84">
        <v>0</v>
      </c>
      <c r="J486" s="84">
        <v>0</v>
      </c>
      <c r="K486" s="84">
        <v>0</v>
      </c>
      <c r="L486" s="84">
        <v>0</v>
      </c>
      <c r="M486" s="86">
        <v>435</v>
      </c>
      <c r="N486" s="86">
        <v>0</v>
      </c>
      <c r="O486" s="86">
        <v>0</v>
      </c>
      <c r="P486" s="86">
        <v>0</v>
      </c>
      <c r="Q486" s="86">
        <v>0</v>
      </c>
      <c r="R486" s="86">
        <v>0</v>
      </c>
      <c r="S486" s="86">
        <v>0</v>
      </c>
      <c r="T486" s="84">
        <v>0</v>
      </c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</row>
    <row r="487" spans="1:144" s="18" customFormat="1" ht="18" customHeight="1" hidden="1">
      <c r="A487" s="19"/>
      <c r="B487" s="20"/>
      <c r="C487" s="20">
        <v>4010</v>
      </c>
      <c r="D487" s="21" t="s">
        <v>150</v>
      </c>
      <c r="E487" s="21"/>
      <c r="F487" s="21"/>
      <c r="G487" s="7">
        <v>109090</v>
      </c>
      <c r="H487" s="7">
        <v>109090</v>
      </c>
      <c r="I487" s="7">
        <v>109090</v>
      </c>
      <c r="J487" s="7">
        <v>109090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</row>
    <row r="488" spans="1:144" s="18" customFormat="1" ht="18" customHeight="1" hidden="1">
      <c r="A488" s="19"/>
      <c r="B488" s="20"/>
      <c r="C488" s="20">
        <v>4040</v>
      </c>
      <c r="D488" s="21" t="s">
        <v>151</v>
      </c>
      <c r="E488" s="21"/>
      <c r="F488" s="21"/>
      <c r="G488" s="7">
        <v>7359</v>
      </c>
      <c r="H488" s="7">
        <v>7359</v>
      </c>
      <c r="I488" s="7">
        <v>7359</v>
      </c>
      <c r="J488" s="7">
        <v>7359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</row>
    <row r="489" spans="1:144" s="18" customFormat="1" ht="18" customHeight="1" hidden="1">
      <c r="A489" s="19"/>
      <c r="B489" s="20"/>
      <c r="C489" s="20">
        <v>4110</v>
      </c>
      <c r="D489" s="21" t="s">
        <v>119</v>
      </c>
      <c r="E489" s="21"/>
      <c r="F489" s="21"/>
      <c r="G489" s="7">
        <v>14720</v>
      </c>
      <c r="H489" s="7">
        <v>14720</v>
      </c>
      <c r="I489" s="7">
        <v>14720</v>
      </c>
      <c r="J489" s="7">
        <v>14720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</row>
    <row r="490" spans="1:144" s="18" customFormat="1" ht="18" customHeight="1" hidden="1">
      <c r="A490" s="19"/>
      <c r="B490" s="20"/>
      <c r="C490" s="20">
        <v>4120</v>
      </c>
      <c r="D490" s="21" t="s">
        <v>152</v>
      </c>
      <c r="E490" s="21"/>
      <c r="F490" s="21"/>
      <c r="G490" s="7">
        <v>1483</v>
      </c>
      <c r="H490" s="7">
        <v>1483</v>
      </c>
      <c r="I490" s="7">
        <v>1483</v>
      </c>
      <c r="J490" s="7">
        <v>1483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</row>
    <row r="491" spans="1:144" s="18" customFormat="1" ht="18" customHeight="1" hidden="1">
      <c r="A491" s="19"/>
      <c r="B491" s="20"/>
      <c r="C491" s="20">
        <v>4170</v>
      </c>
      <c r="D491" s="21" t="s">
        <v>120</v>
      </c>
      <c r="E491" s="21"/>
      <c r="F491" s="21"/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</row>
    <row r="492" spans="1:144" s="18" customFormat="1" ht="18" customHeight="1" hidden="1">
      <c r="A492" s="19"/>
      <c r="B492" s="20"/>
      <c r="C492" s="20">
        <v>4210</v>
      </c>
      <c r="D492" s="21" t="s">
        <v>121</v>
      </c>
      <c r="E492" s="21"/>
      <c r="F492" s="21"/>
      <c r="G492" s="7">
        <v>2100</v>
      </c>
      <c r="H492" s="7">
        <v>2100</v>
      </c>
      <c r="I492" s="7">
        <v>2100</v>
      </c>
      <c r="J492" s="7">
        <v>0</v>
      </c>
      <c r="K492" s="7">
        <v>2100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</row>
    <row r="493" spans="1:144" s="18" customFormat="1" ht="27" customHeight="1" hidden="1">
      <c r="A493" s="19"/>
      <c r="B493" s="20"/>
      <c r="C493" s="20" t="s">
        <v>141</v>
      </c>
      <c r="D493" s="21" t="s">
        <v>366</v>
      </c>
      <c r="E493" s="21"/>
      <c r="F493" s="21"/>
      <c r="G493" s="7">
        <v>300</v>
      </c>
      <c r="H493" s="7">
        <v>300</v>
      </c>
      <c r="I493" s="7">
        <v>300</v>
      </c>
      <c r="J493" s="7">
        <v>0</v>
      </c>
      <c r="K493" s="7">
        <v>300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</row>
    <row r="494" spans="1:144" s="18" customFormat="1" ht="28.5" customHeight="1" hidden="1">
      <c r="A494" s="19"/>
      <c r="B494" s="20"/>
      <c r="C494" s="20">
        <v>4240</v>
      </c>
      <c r="D494" s="21" t="s">
        <v>191</v>
      </c>
      <c r="E494" s="21"/>
      <c r="F494" s="21"/>
      <c r="G494" s="7">
        <v>1000</v>
      </c>
      <c r="H494" s="7">
        <v>1000</v>
      </c>
      <c r="I494" s="7">
        <v>1000</v>
      </c>
      <c r="J494" s="7">
        <v>0</v>
      </c>
      <c r="K494" s="7">
        <v>1000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</row>
    <row r="495" spans="1:144" s="18" customFormat="1" ht="18" customHeight="1" hidden="1">
      <c r="A495" s="19"/>
      <c r="B495" s="20"/>
      <c r="C495" s="20" t="s">
        <v>127</v>
      </c>
      <c r="D495" s="21" t="s">
        <v>122</v>
      </c>
      <c r="E495" s="21"/>
      <c r="F495" s="21"/>
      <c r="G495" s="7">
        <v>490</v>
      </c>
      <c r="H495" s="7">
        <v>490</v>
      </c>
      <c r="I495" s="7">
        <v>490</v>
      </c>
      <c r="J495" s="7">
        <v>0</v>
      </c>
      <c r="K495" s="7">
        <v>490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</row>
    <row r="496" spans="1:144" s="18" customFormat="1" ht="18" customHeight="1" hidden="1">
      <c r="A496" s="19"/>
      <c r="B496" s="20"/>
      <c r="C496" s="20" t="s">
        <v>136</v>
      </c>
      <c r="D496" s="21" t="s">
        <v>153</v>
      </c>
      <c r="E496" s="21"/>
      <c r="F496" s="21"/>
      <c r="G496" s="7">
        <v>70</v>
      </c>
      <c r="H496" s="7">
        <v>70</v>
      </c>
      <c r="I496" s="7">
        <v>70</v>
      </c>
      <c r="J496" s="7">
        <v>0</v>
      </c>
      <c r="K496" s="7">
        <v>70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</row>
    <row r="497" spans="1:144" s="18" customFormat="1" ht="18" customHeight="1" hidden="1">
      <c r="A497" s="19"/>
      <c r="B497" s="20"/>
      <c r="C497" s="20">
        <v>4300</v>
      </c>
      <c r="D497" s="21" t="s">
        <v>123</v>
      </c>
      <c r="E497" s="21"/>
      <c r="F497" s="21"/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</row>
    <row r="498" spans="1:144" s="18" customFormat="1" ht="18" customHeight="1" hidden="1">
      <c r="A498" s="19"/>
      <c r="B498" s="20"/>
      <c r="C498" s="20">
        <v>4440</v>
      </c>
      <c r="D498" s="21" t="s">
        <v>155</v>
      </c>
      <c r="E498" s="21"/>
      <c r="F498" s="99"/>
      <c r="G498" s="7">
        <v>7740</v>
      </c>
      <c r="H498" s="7">
        <v>7740</v>
      </c>
      <c r="I498" s="7">
        <v>7740</v>
      </c>
      <c r="J498" s="7">
        <v>0</v>
      </c>
      <c r="K498" s="7">
        <v>7740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</row>
    <row r="499" spans="1:144" s="18" customFormat="1" ht="25.5" hidden="1">
      <c r="A499" s="19"/>
      <c r="B499" s="20"/>
      <c r="C499" s="20">
        <v>4700</v>
      </c>
      <c r="D499" s="21" t="s">
        <v>156</v>
      </c>
      <c r="E499" s="21"/>
      <c r="F499" s="99"/>
      <c r="G499" s="7">
        <v>80</v>
      </c>
      <c r="H499" s="7">
        <v>80</v>
      </c>
      <c r="I499" s="7">
        <v>80</v>
      </c>
      <c r="J499" s="7">
        <v>0</v>
      </c>
      <c r="K499" s="7">
        <v>80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</row>
    <row r="500" spans="1:144" s="18" customFormat="1" ht="24" customHeight="1" hidden="1">
      <c r="A500" s="19"/>
      <c r="B500" s="20">
        <v>85404</v>
      </c>
      <c r="C500" s="20"/>
      <c r="D500" s="21" t="s">
        <v>278</v>
      </c>
      <c r="E500" s="21">
        <f>SUM(E501:E505)</f>
        <v>0</v>
      </c>
      <c r="F500" s="99">
        <f>SUM(F501:F505)</f>
        <v>0</v>
      </c>
      <c r="G500" s="21">
        <f aca="true" t="shared" si="60" ref="G500:T500">SUM(G501:G505)</f>
        <v>6004</v>
      </c>
      <c r="H500" s="21">
        <f t="shared" si="60"/>
        <v>6004</v>
      </c>
      <c r="I500" s="21">
        <f t="shared" si="60"/>
        <v>6004</v>
      </c>
      <c r="J500" s="21">
        <f t="shared" si="60"/>
        <v>5548</v>
      </c>
      <c r="K500" s="21">
        <f t="shared" si="60"/>
        <v>456</v>
      </c>
      <c r="L500" s="21">
        <f t="shared" si="60"/>
        <v>0</v>
      </c>
      <c r="M500" s="21">
        <f t="shared" si="60"/>
        <v>0</v>
      </c>
      <c r="N500" s="21">
        <f t="shared" si="60"/>
        <v>0</v>
      </c>
      <c r="O500" s="21">
        <f t="shared" si="60"/>
        <v>0</v>
      </c>
      <c r="P500" s="21">
        <f t="shared" si="60"/>
        <v>0</v>
      </c>
      <c r="Q500" s="21">
        <f t="shared" si="60"/>
        <v>0</v>
      </c>
      <c r="R500" s="21">
        <f t="shared" si="60"/>
        <v>0</v>
      </c>
      <c r="S500" s="21">
        <f t="shared" si="60"/>
        <v>0</v>
      </c>
      <c r="T500" s="21">
        <f t="shared" si="60"/>
        <v>0</v>
      </c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</row>
    <row r="501" spans="1:144" s="18" customFormat="1" ht="18" customHeight="1" hidden="1">
      <c r="A501" s="19"/>
      <c r="B501" s="20"/>
      <c r="C501" s="20">
        <v>4010</v>
      </c>
      <c r="D501" s="21" t="s">
        <v>150</v>
      </c>
      <c r="E501" s="21"/>
      <c r="F501" s="99"/>
      <c r="G501" s="7">
        <v>4260</v>
      </c>
      <c r="H501" s="7">
        <v>4260</v>
      </c>
      <c r="I501" s="7">
        <v>4260</v>
      </c>
      <c r="J501" s="7">
        <v>4260</v>
      </c>
      <c r="K501" s="7">
        <v>0</v>
      </c>
      <c r="L501" s="7">
        <v>0</v>
      </c>
      <c r="M501" s="61">
        <v>0</v>
      </c>
      <c r="N501" s="61">
        <v>0</v>
      </c>
      <c r="O501" s="61">
        <v>0</v>
      </c>
      <c r="P501" s="61">
        <v>0</v>
      </c>
      <c r="Q501" s="7">
        <v>0</v>
      </c>
      <c r="R501" s="18">
        <v>0</v>
      </c>
      <c r="S501" s="18">
        <v>0</v>
      </c>
      <c r="T501" s="18">
        <v>0</v>
      </c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</row>
    <row r="502" spans="1:144" s="18" customFormat="1" ht="18" customHeight="1" hidden="1">
      <c r="A502" s="19"/>
      <c r="B502" s="20"/>
      <c r="C502" s="20">
        <v>4040</v>
      </c>
      <c r="D502" s="21" t="s">
        <v>151</v>
      </c>
      <c r="E502" s="21"/>
      <c r="F502" s="99"/>
      <c r="G502" s="7">
        <v>454</v>
      </c>
      <c r="H502" s="7">
        <v>454</v>
      </c>
      <c r="I502" s="7">
        <v>454</v>
      </c>
      <c r="J502" s="7">
        <v>454</v>
      </c>
      <c r="K502" s="7">
        <v>0</v>
      </c>
      <c r="L502" s="7">
        <v>0</v>
      </c>
      <c r="M502" s="61">
        <v>0</v>
      </c>
      <c r="N502" s="61">
        <v>0</v>
      </c>
      <c r="O502" s="61">
        <v>0</v>
      </c>
      <c r="P502" s="61">
        <v>0</v>
      </c>
      <c r="Q502" s="7">
        <v>0</v>
      </c>
      <c r="R502" s="18">
        <v>0</v>
      </c>
      <c r="S502" s="18">
        <v>0</v>
      </c>
      <c r="T502" s="18">
        <v>0</v>
      </c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</row>
    <row r="503" spans="1:144" s="18" customFormat="1" ht="18" customHeight="1" hidden="1">
      <c r="A503" s="19"/>
      <c r="B503" s="20"/>
      <c r="C503" s="20">
        <v>4110</v>
      </c>
      <c r="D503" s="21" t="s">
        <v>119</v>
      </c>
      <c r="E503" s="21"/>
      <c r="F503" s="99"/>
      <c r="G503" s="7">
        <v>714</v>
      </c>
      <c r="H503" s="7">
        <v>714</v>
      </c>
      <c r="I503" s="7">
        <v>714</v>
      </c>
      <c r="J503" s="7">
        <v>714</v>
      </c>
      <c r="K503" s="7">
        <v>0</v>
      </c>
      <c r="L503" s="7">
        <v>0</v>
      </c>
      <c r="M503" s="61">
        <v>0</v>
      </c>
      <c r="N503" s="61">
        <v>0</v>
      </c>
      <c r="O503" s="61">
        <v>0</v>
      </c>
      <c r="P503" s="61">
        <v>0</v>
      </c>
      <c r="Q503" s="7">
        <v>0</v>
      </c>
      <c r="R503" s="18">
        <v>0</v>
      </c>
      <c r="S503" s="18">
        <v>0</v>
      </c>
      <c r="T503" s="18">
        <v>0</v>
      </c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</row>
    <row r="504" spans="1:144" s="18" customFormat="1" ht="18" customHeight="1" hidden="1">
      <c r="A504" s="19"/>
      <c r="B504" s="20"/>
      <c r="C504" s="20">
        <v>4120</v>
      </c>
      <c r="D504" s="21" t="s">
        <v>152</v>
      </c>
      <c r="E504" s="21"/>
      <c r="F504" s="99"/>
      <c r="G504" s="7">
        <v>120</v>
      </c>
      <c r="H504" s="7">
        <v>120</v>
      </c>
      <c r="I504" s="7">
        <v>120</v>
      </c>
      <c r="J504" s="7">
        <v>120</v>
      </c>
      <c r="K504" s="7">
        <v>0</v>
      </c>
      <c r="L504" s="7">
        <v>0</v>
      </c>
      <c r="M504" s="61">
        <v>0</v>
      </c>
      <c r="N504" s="61">
        <v>0</v>
      </c>
      <c r="O504" s="61">
        <v>0</v>
      </c>
      <c r="P504" s="61">
        <v>0</v>
      </c>
      <c r="Q504" s="7">
        <v>0</v>
      </c>
      <c r="R504" s="18">
        <v>0</v>
      </c>
      <c r="S504" s="18">
        <v>0</v>
      </c>
      <c r="T504" s="18">
        <v>0</v>
      </c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</row>
    <row r="505" spans="1:144" s="18" customFormat="1" ht="26.25" customHeight="1" hidden="1">
      <c r="A505" s="19"/>
      <c r="B505" s="20"/>
      <c r="C505" s="20">
        <v>4240</v>
      </c>
      <c r="D505" s="21" t="s">
        <v>191</v>
      </c>
      <c r="E505" s="21"/>
      <c r="F505" s="99"/>
      <c r="G505" s="7">
        <v>456</v>
      </c>
      <c r="H505" s="7">
        <v>456</v>
      </c>
      <c r="I505" s="7">
        <v>456</v>
      </c>
      <c r="J505" s="7">
        <v>0</v>
      </c>
      <c r="K505" s="7">
        <v>456</v>
      </c>
      <c r="L505" s="7">
        <v>0</v>
      </c>
      <c r="M505" s="61">
        <v>0</v>
      </c>
      <c r="N505" s="61">
        <v>0</v>
      </c>
      <c r="O505" s="61">
        <v>0</v>
      </c>
      <c r="P505" s="61">
        <v>0</v>
      </c>
      <c r="Q505" s="7">
        <v>0</v>
      </c>
      <c r="R505" s="18">
        <v>0</v>
      </c>
      <c r="S505" s="18">
        <v>0</v>
      </c>
      <c r="T505" s="18">
        <v>0</v>
      </c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</row>
    <row r="506" spans="1:144" s="18" customFormat="1" ht="18" customHeight="1" hidden="1">
      <c r="A506" s="19"/>
      <c r="B506" s="20" t="s">
        <v>98</v>
      </c>
      <c r="C506" s="20"/>
      <c r="D506" s="21" t="s">
        <v>97</v>
      </c>
      <c r="E506" s="21">
        <f>E507+E508</f>
        <v>0</v>
      </c>
      <c r="F506" s="99">
        <f>F507+F508</f>
        <v>0</v>
      </c>
      <c r="G506" s="21">
        <f>SUM(G507:G508)</f>
        <v>120167</v>
      </c>
      <c r="H506" s="21">
        <f>SUM(H507:H508)</f>
        <v>120167</v>
      </c>
      <c r="I506" s="21">
        <f aca="true" t="shared" si="61" ref="I506:T506">SUM(I507:I508)</f>
        <v>0</v>
      </c>
      <c r="J506" s="21">
        <f t="shared" si="61"/>
        <v>0</v>
      </c>
      <c r="K506" s="21">
        <f t="shared" si="61"/>
        <v>0</v>
      </c>
      <c r="L506" s="21">
        <f t="shared" si="61"/>
        <v>0</v>
      </c>
      <c r="M506" s="21">
        <f t="shared" si="61"/>
        <v>120167</v>
      </c>
      <c r="N506" s="21">
        <f t="shared" si="61"/>
        <v>0</v>
      </c>
      <c r="O506" s="21">
        <f t="shared" si="61"/>
        <v>0</v>
      </c>
      <c r="P506" s="21">
        <f t="shared" si="61"/>
        <v>0</v>
      </c>
      <c r="Q506" s="21">
        <f t="shared" si="61"/>
        <v>0</v>
      </c>
      <c r="R506" s="21">
        <f t="shared" si="61"/>
        <v>0</v>
      </c>
      <c r="S506" s="21">
        <f t="shared" si="61"/>
        <v>0</v>
      </c>
      <c r="T506" s="21">
        <f t="shared" si="61"/>
        <v>0</v>
      </c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</row>
    <row r="507" spans="1:144" s="18" customFormat="1" ht="18" customHeight="1" hidden="1">
      <c r="A507" s="19"/>
      <c r="B507" s="20"/>
      <c r="C507" s="20">
        <v>3240</v>
      </c>
      <c r="D507" s="21" t="s">
        <v>189</v>
      </c>
      <c r="E507" s="21"/>
      <c r="F507" s="99"/>
      <c r="G507" s="7">
        <v>12333</v>
      </c>
      <c r="H507" s="7">
        <v>12333</v>
      </c>
      <c r="I507" s="7">
        <v>0</v>
      </c>
      <c r="J507" s="7">
        <v>0</v>
      </c>
      <c r="K507" s="7">
        <v>0</v>
      </c>
      <c r="L507" s="7">
        <v>0</v>
      </c>
      <c r="M507" s="61">
        <v>12333</v>
      </c>
      <c r="N507" s="61">
        <v>0</v>
      </c>
      <c r="O507" s="61">
        <v>0</v>
      </c>
      <c r="P507" s="61">
        <v>0</v>
      </c>
      <c r="Q507" s="7">
        <v>0</v>
      </c>
      <c r="R507" s="18">
        <v>0</v>
      </c>
      <c r="S507" s="18">
        <v>0</v>
      </c>
      <c r="T507" s="18">
        <v>0</v>
      </c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</row>
    <row r="508" spans="1:144" s="18" customFormat="1" ht="20.25" customHeight="1" hidden="1">
      <c r="A508" s="19"/>
      <c r="B508" s="20"/>
      <c r="C508" s="20" t="s">
        <v>215</v>
      </c>
      <c r="D508" s="21" t="s">
        <v>216</v>
      </c>
      <c r="E508" s="21"/>
      <c r="F508" s="99"/>
      <c r="G508" s="7">
        <v>107834</v>
      </c>
      <c r="H508" s="7">
        <v>107834</v>
      </c>
      <c r="I508" s="7">
        <v>0</v>
      </c>
      <c r="J508" s="7">
        <v>0</v>
      </c>
      <c r="K508" s="7">
        <v>0</v>
      </c>
      <c r="L508" s="7">
        <v>0</v>
      </c>
      <c r="M508" s="61">
        <v>107834</v>
      </c>
      <c r="N508" s="61">
        <v>0</v>
      </c>
      <c r="O508" s="61">
        <v>0</v>
      </c>
      <c r="P508" s="61">
        <v>0</v>
      </c>
      <c r="Q508" s="7">
        <v>0</v>
      </c>
      <c r="R508" s="18">
        <v>0</v>
      </c>
      <c r="S508" s="18">
        <v>0</v>
      </c>
      <c r="T508" s="18">
        <v>0</v>
      </c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</row>
    <row r="509" spans="1:144" s="18" customFormat="1" ht="18" customHeight="1" hidden="1">
      <c r="A509" s="19"/>
      <c r="B509" s="20" t="s">
        <v>213</v>
      </c>
      <c r="C509" s="20"/>
      <c r="D509" s="21" t="s">
        <v>9</v>
      </c>
      <c r="E509" s="21"/>
      <c r="F509" s="99">
        <f>F510+F511+F512</f>
        <v>0</v>
      </c>
      <c r="G509" s="21">
        <f>SUM(G510:G512)</f>
        <v>1828</v>
      </c>
      <c r="H509" s="21">
        <f aca="true" t="shared" si="62" ref="H509:P509">SUM(H510:H512)</f>
        <v>1828</v>
      </c>
      <c r="I509" s="21">
        <f t="shared" si="62"/>
        <v>1828</v>
      </c>
      <c r="J509" s="21">
        <f t="shared" si="62"/>
        <v>0</v>
      </c>
      <c r="K509" s="21">
        <f t="shared" si="62"/>
        <v>1828</v>
      </c>
      <c r="L509" s="21">
        <f t="shared" si="62"/>
        <v>0</v>
      </c>
      <c r="M509" s="21">
        <f t="shared" si="62"/>
        <v>0</v>
      </c>
      <c r="N509" s="21">
        <f t="shared" si="62"/>
        <v>0</v>
      </c>
      <c r="O509" s="21">
        <f t="shared" si="62"/>
        <v>0</v>
      </c>
      <c r="P509" s="21">
        <f t="shared" si="62"/>
        <v>0</v>
      </c>
      <c r="Q509" s="21">
        <v>0</v>
      </c>
      <c r="R509" s="18">
        <v>0</v>
      </c>
      <c r="S509" s="18">
        <v>0</v>
      </c>
      <c r="T509" s="18">
        <v>0</v>
      </c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</row>
    <row r="510" spans="1:144" s="18" customFormat="1" ht="18" customHeight="1" hidden="1">
      <c r="A510" s="19"/>
      <c r="B510" s="20"/>
      <c r="C510" s="20">
        <v>4210</v>
      </c>
      <c r="D510" s="21" t="s">
        <v>121</v>
      </c>
      <c r="E510" s="21"/>
      <c r="F510" s="99"/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61">
        <v>0</v>
      </c>
      <c r="N510" s="61">
        <v>0</v>
      </c>
      <c r="O510" s="61">
        <v>0</v>
      </c>
      <c r="P510" s="61">
        <v>0</v>
      </c>
      <c r="Q510" s="7">
        <v>0</v>
      </c>
      <c r="R510" s="18">
        <v>0</v>
      </c>
      <c r="S510" s="18">
        <v>0</v>
      </c>
      <c r="T510" s="18">
        <v>0</v>
      </c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</row>
    <row r="511" spans="1:144" s="18" customFormat="1" ht="18" customHeight="1" hidden="1">
      <c r="A511" s="19"/>
      <c r="B511" s="20"/>
      <c r="C511" s="20">
        <v>4300</v>
      </c>
      <c r="D511" s="21" t="s">
        <v>123</v>
      </c>
      <c r="E511" s="21"/>
      <c r="F511" s="99"/>
      <c r="G511" s="7">
        <v>1748</v>
      </c>
      <c r="H511" s="7">
        <v>1748</v>
      </c>
      <c r="I511" s="7">
        <v>1748</v>
      </c>
      <c r="J511" s="7">
        <v>0</v>
      </c>
      <c r="K511" s="7">
        <v>1748</v>
      </c>
      <c r="L511" s="7">
        <v>0</v>
      </c>
      <c r="M511" s="61">
        <v>0</v>
      </c>
      <c r="N511" s="61">
        <v>0</v>
      </c>
      <c r="O511" s="61">
        <v>0</v>
      </c>
      <c r="P511" s="61">
        <v>0</v>
      </c>
      <c r="Q511" s="7">
        <v>0</v>
      </c>
      <c r="R511" s="18">
        <v>0</v>
      </c>
      <c r="S511" s="18">
        <v>0</v>
      </c>
      <c r="T511" s="18">
        <v>0</v>
      </c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</row>
    <row r="512" spans="1:144" s="18" customFormat="1" ht="18" customHeight="1" hidden="1">
      <c r="A512" s="19"/>
      <c r="B512" s="20"/>
      <c r="C512" s="20">
        <v>4430</v>
      </c>
      <c r="D512" s="21" t="s">
        <v>124</v>
      </c>
      <c r="E512" s="21"/>
      <c r="F512" s="99"/>
      <c r="G512" s="7">
        <v>80</v>
      </c>
      <c r="H512" s="7">
        <v>80</v>
      </c>
      <c r="I512" s="7">
        <v>80</v>
      </c>
      <c r="J512" s="7">
        <v>0</v>
      </c>
      <c r="K512" s="7">
        <v>80</v>
      </c>
      <c r="L512" s="7">
        <v>0</v>
      </c>
      <c r="M512" s="61">
        <v>0</v>
      </c>
      <c r="N512" s="61">
        <v>0</v>
      </c>
      <c r="O512" s="61">
        <v>0</v>
      </c>
      <c r="P512" s="61">
        <v>0</v>
      </c>
      <c r="Q512" s="7">
        <v>0</v>
      </c>
      <c r="R512" s="18">
        <v>0</v>
      </c>
      <c r="S512" s="18">
        <v>0</v>
      </c>
      <c r="T512" s="18">
        <v>0</v>
      </c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</row>
    <row r="513" spans="1:144" s="50" customFormat="1" ht="11.25" customHeight="1">
      <c r="A513" s="19"/>
      <c r="B513" s="20"/>
      <c r="C513" s="20"/>
      <c r="D513" s="21"/>
      <c r="E513" s="21"/>
      <c r="F513" s="57"/>
      <c r="G513" s="92"/>
      <c r="H513" s="49"/>
      <c r="I513" s="49"/>
      <c r="J513" s="49"/>
      <c r="K513" s="49"/>
      <c r="L513" s="49"/>
      <c r="M513" s="49"/>
      <c r="N513" s="49"/>
      <c r="O513" s="49"/>
      <c r="P513" s="49"/>
      <c r="Q513" s="30"/>
      <c r="R513" s="18"/>
      <c r="S513" s="18"/>
      <c r="T513" s="18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</row>
    <row r="514" spans="1:144" s="18" customFormat="1" ht="27.75" customHeight="1">
      <c r="A514" s="15">
        <v>900</v>
      </c>
      <c r="B514" s="16"/>
      <c r="C514" s="16"/>
      <c r="D514" s="17" t="s">
        <v>35</v>
      </c>
      <c r="E514" s="17">
        <f>E515+E525+E527+E536+E544+E546+E552+E554</f>
        <v>2500</v>
      </c>
      <c r="F514" s="100">
        <f>F515+F525+F527+F536+F544+F546+F552+F554</f>
        <v>2500</v>
      </c>
      <c r="G514" s="17">
        <f>G515+G527+G536+G546+G554+G552+G544</f>
        <v>1861814</v>
      </c>
      <c r="H514" s="17">
        <f aca="true" t="shared" si="63" ref="H514:T514">H515+H527+H536+H546+H554+H552+H544</f>
        <v>867594</v>
      </c>
      <c r="I514" s="17">
        <f t="shared" si="63"/>
        <v>857794</v>
      </c>
      <c r="J514" s="17">
        <f t="shared" si="63"/>
        <v>314854</v>
      </c>
      <c r="K514" s="17">
        <f t="shared" si="63"/>
        <v>542940</v>
      </c>
      <c r="L514" s="17">
        <f t="shared" si="63"/>
        <v>0</v>
      </c>
      <c r="M514" s="17">
        <f t="shared" si="63"/>
        <v>9800</v>
      </c>
      <c r="N514" s="17">
        <f t="shared" si="63"/>
        <v>0</v>
      </c>
      <c r="O514" s="17">
        <f t="shared" si="63"/>
        <v>0</v>
      </c>
      <c r="P514" s="17">
        <f t="shared" si="63"/>
        <v>0</v>
      </c>
      <c r="Q514" s="17">
        <f t="shared" si="63"/>
        <v>994220</v>
      </c>
      <c r="R514" s="17">
        <f t="shared" si="63"/>
        <v>994220</v>
      </c>
      <c r="S514" s="17">
        <f t="shared" si="63"/>
        <v>790000</v>
      </c>
      <c r="T514" s="17">
        <f t="shared" si="63"/>
        <v>0</v>
      </c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</row>
    <row r="515" spans="1:144" s="18" customFormat="1" ht="18.75" customHeight="1">
      <c r="A515" s="19"/>
      <c r="B515" s="20" t="s">
        <v>41</v>
      </c>
      <c r="C515" s="20"/>
      <c r="D515" s="21" t="s">
        <v>40</v>
      </c>
      <c r="E515" s="21">
        <f>SUM(E516:E524)</f>
        <v>1500</v>
      </c>
      <c r="F515" s="21">
        <f aca="true" t="shared" si="64" ref="F515:T515">SUM(F516:F524)</f>
        <v>0</v>
      </c>
      <c r="G515" s="21">
        <f t="shared" si="64"/>
        <v>1007220</v>
      </c>
      <c r="H515" s="21">
        <f t="shared" si="64"/>
        <v>19000</v>
      </c>
      <c r="I515" s="21">
        <f t="shared" si="64"/>
        <v>19000</v>
      </c>
      <c r="J515" s="21">
        <f t="shared" si="64"/>
        <v>3262</v>
      </c>
      <c r="K515" s="21">
        <f t="shared" si="64"/>
        <v>15738</v>
      </c>
      <c r="L515" s="21">
        <f t="shared" si="64"/>
        <v>0</v>
      </c>
      <c r="M515" s="21">
        <f t="shared" si="64"/>
        <v>0</v>
      </c>
      <c r="N515" s="21">
        <f t="shared" si="64"/>
        <v>0</v>
      </c>
      <c r="O515" s="21">
        <f t="shared" si="64"/>
        <v>0</v>
      </c>
      <c r="P515" s="21">
        <f t="shared" si="64"/>
        <v>0</v>
      </c>
      <c r="Q515" s="21">
        <f t="shared" si="64"/>
        <v>988220</v>
      </c>
      <c r="R515" s="21">
        <f t="shared" si="64"/>
        <v>988220</v>
      </c>
      <c r="S515" s="21">
        <f t="shared" si="64"/>
        <v>790000</v>
      </c>
      <c r="T515" s="21">
        <f t="shared" si="64"/>
        <v>0</v>
      </c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</row>
    <row r="516" spans="1:144" s="18" customFormat="1" ht="18.75" customHeight="1" hidden="1">
      <c r="A516" s="19"/>
      <c r="B516" s="20"/>
      <c r="C516" s="20" t="s">
        <v>114</v>
      </c>
      <c r="D516" s="21" t="s">
        <v>119</v>
      </c>
      <c r="E516" s="21"/>
      <c r="F516" s="99"/>
      <c r="G516" s="21">
        <v>422</v>
      </c>
      <c r="H516" s="21">
        <v>422</v>
      </c>
      <c r="I516" s="21">
        <v>422</v>
      </c>
      <c r="J516" s="21">
        <v>422</v>
      </c>
      <c r="K516" s="21">
        <v>0</v>
      </c>
      <c r="L516" s="21">
        <v>0</v>
      </c>
      <c r="M516" s="62">
        <v>0</v>
      </c>
      <c r="N516" s="62">
        <v>0</v>
      </c>
      <c r="O516" s="62">
        <v>0</v>
      </c>
      <c r="P516" s="62">
        <v>0</v>
      </c>
      <c r="Q516" s="21">
        <v>0</v>
      </c>
      <c r="R516" s="21">
        <v>0</v>
      </c>
      <c r="S516" s="21">
        <v>0</v>
      </c>
      <c r="T516" s="21">
        <v>0</v>
      </c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</row>
    <row r="517" spans="1:144" s="18" customFormat="1" ht="18.75" customHeight="1" hidden="1">
      <c r="A517" s="19"/>
      <c r="B517" s="20"/>
      <c r="C517" s="20" t="s">
        <v>115</v>
      </c>
      <c r="D517" s="21" t="s">
        <v>152</v>
      </c>
      <c r="E517" s="21"/>
      <c r="F517" s="99"/>
      <c r="G517" s="21">
        <v>68</v>
      </c>
      <c r="H517" s="21">
        <v>68</v>
      </c>
      <c r="I517" s="21">
        <v>68</v>
      </c>
      <c r="J517" s="21">
        <v>68</v>
      </c>
      <c r="K517" s="21">
        <v>0</v>
      </c>
      <c r="L517" s="21">
        <v>0</v>
      </c>
      <c r="M517" s="62">
        <v>0</v>
      </c>
      <c r="N517" s="62">
        <v>0</v>
      </c>
      <c r="O517" s="62">
        <v>0</v>
      </c>
      <c r="P517" s="62">
        <v>0</v>
      </c>
      <c r="Q517" s="21">
        <v>0</v>
      </c>
      <c r="R517" s="21">
        <v>0</v>
      </c>
      <c r="S517" s="21">
        <v>0</v>
      </c>
      <c r="T517" s="21">
        <v>0</v>
      </c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</row>
    <row r="518" spans="1:144" s="18" customFormat="1" ht="18.75" customHeight="1" hidden="1">
      <c r="A518" s="19"/>
      <c r="B518" s="20"/>
      <c r="C518" s="20">
        <v>4170</v>
      </c>
      <c r="D518" s="21" t="s">
        <v>120</v>
      </c>
      <c r="E518" s="21"/>
      <c r="F518" s="99"/>
      <c r="G518" s="21">
        <v>2772</v>
      </c>
      <c r="H518" s="21">
        <v>2772</v>
      </c>
      <c r="I518" s="21">
        <v>2772</v>
      </c>
      <c r="J518" s="21">
        <v>2772</v>
      </c>
      <c r="K518" s="21">
        <v>0</v>
      </c>
      <c r="L518" s="21">
        <v>0</v>
      </c>
      <c r="M518" s="62">
        <v>0</v>
      </c>
      <c r="N518" s="62">
        <v>0</v>
      </c>
      <c r="O518" s="62">
        <v>0</v>
      </c>
      <c r="P518" s="62">
        <v>0</v>
      </c>
      <c r="Q518" s="21">
        <v>0</v>
      </c>
      <c r="R518" s="21">
        <v>0</v>
      </c>
      <c r="S518" s="21">
        <v>0</v>
      </c>
      <c r="T518" s="21">
        <v>0</v>
      </c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</row>
    <row r="519" spans="1:144" s="18" customFormat="1" ht="18" customHeight="1" hidden="1">
      <c r="A519" s="19"/>
      <c r="B519" s="20"/>
      <c r="C519" s="20">
        <v>4210</v>
      </c>
      <c r="D519" s="21" t="s">
        <v>121</v>
      </c>
      <c r="E519" s="21"/>
      <c r="F519" s="99"/>
      <c r="G519" s="7">
        <v>2855</v>
      </c>
      <c r="H519" s="7">
        <v>2855</v>
      </c>
      <c r="I519" s="7">
        <v>2855</v>
      </c>
      <c r="J519" s="7">
        <v>0</v>
      </c>
      <c r="K519" s="7">
        <v>2855</v>
      </c>
      <c r="L519" s="7">
        <v>0</v>
      </c>
      <c r="M519" s="61">
        <v>0</v>
      </c>
      <c r="N519" s="61">
        <v>0</v>
      </c>
      <c r="O519" s="61">
        <v>0</v>
      </c>
      <c r="P519" s="61">
        <v>0</v>
      </c>
      <c r="Q519" s="7">
        <v>0</v>
      </c>
      <c r="R519" s="18">
        <v>0</v>
      </c>
      <c r="S519" s="18">
        <v>0</v>
      </c>
      <c r="T519" s="18">
        <v>0</v>
      </c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</row>
    <row r="520" spans="1:144" s="18" customFormat="1" ht="18" customHeight="1" hidden="1">
      <c r="A520" s="19"/>
      <c r="B520" s="20"/>
      <c r="C520" s="20">
        <v>4270</v>
      </c>
      <c r="D520" s="21" t="s">
        <v>122</v>
      </c>
      <c r="E520" s="21"/>
      <c r="F520" s="99"/>
      <c r="G520" s="7">
        <v>1845</v>
      </c>
      <c r="H520" s="7">
        <v>1845</v>
      </c>
      <c r="I520" s="7">
        <v>1845</v>
      </c>
      <c r="J520" s="7">
        <v>0</v>
      </c>
      <c r="K520" s="7">
        <v>1845</v>
      </c>
      <c r="L520" s="7">
        <v>0</v>
      </c>
      <c r="M520" s="61">
        <v>0</v>
      </c>
      <c r="N520" s="61">
        <v>0</v>
      </c>
      <c r="O520" s="61">
        <v>0</v>
      </c>
      <c r="P520" s="61">
        <v>0</v>
      </c>
      <c r="Q520" s="7">
        <v>0</v>
      </c>
      <c r="R520" s="18">
        <v>0</v>
      </c>
      <c r="S520" s="18">
        <v>0</v>
      </c>
      <c r="T520" s="18">
        <v>0</v>
      </c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</row>
    <row r="521" spans="1:144" s="18" customFormat="1" ht="18" customHeight="1">
      <c r="A521" s="19"/>
      <c r="B521" s="20"/>
      <c r="C521" s="20">
        <v>4300</v>
      </c>
      <c r="D521" s="21" t="s">
        <v>123</v>
      </c>
      <c r="E521" s="21">
        <v>1500</v>
      </c>
      <c r="F521" s="99"/>
      <c r="G521" s="7">
        <v>11038</v>
      </c>
      <c r="H521" s="7">
        <v>11038</v>
      </c>
      <c r="I521" s="7">
        <v>11038</v>
      </c>
      <c r="J521" s="7">
        <v>0</v>
      </c>
      <c r="K521" s="7">
        <v>11038</v>
      </c>
      <c r="L521" s="7">
        <v>0</v>
      </c>
      <c r="M521" s="61">
        <v>0</v>
      </c>
      <c r="N521" s="61">
        <v>0</v>
      </c>
      <c r="O521" s="61">
        <v>0</v>
      </c>
      <c r="P521" s="61">
        <v>0</v>
      </c>
      <c r="Q521" s="7">
        <v>0</v>
      </c>
      <c r="R521" s="18">
        <v>0</v>
      </c>
      <c r="S521" s="18">
        <v>0</v>
      </c>
      <c r="T521" s="18">
        <v>0</v>
      </c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</row>
    <row r="522" spans="1:144" s="18" customFormat="1" ht="26.25" customHeight="1" hidden="1">
      <c r="A522" s="19"/>
      <c r="B522" s="20"/>
      <c r="C522" s="20">
        <v>6050</v>
      </c>
      <c r="D522" s="21" t="s">
        <v>131</v>
      </c>
      <c r="E522" s="21"/>
      <c r="F522" s="99"/>
      <c r="G522" s="7">
        <v>198220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61">
        <v>0</v>
      </c>
      <c r="N522" s="61">
        <v>0</v>
      </c>
      <c r="O522" s="61">
        <v>0</v>
      </c>
      <c r="P522" s="61">
        <v>0</v>
      </c>
      <c r="Q522" s="7">
        <v>198220</v>
      </c>
      <c r="R522" s="18">
        <v>198220</v>
      </c>
      <c r="S522" s="18">
        <v>0</v>
      </c>
      <c r="T522" s="18">
        <v>0</v>
      </c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</row>
    <row r="523" spans="1:144" s="18" customFormat="1" ht="26.25" customHeight="1" hidden="1">
      <c r="A523" s="19"/>
      <c r="B523" s="20"/>
      <c r="C523" s="20">
        <v>6057</v>
      </c>
      <c r="D523" s="21" t="s">
        <v>131</v>
      </c>
      <c r="E523" s="21"/>
      <c r="F523" s="99"/>
      <c r="G523" s="7">
        <v>660000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61">
        <v>0</v>
      </c>
      <c r="N523" s="61">
        <v>0</v>
      </c>
      <c r="O523" s="61">
        <v>0</v>
      </c>
      <c r="P523" s="61">
        <v>0</v>
      </c>
      <c r="Q523" s="7">
        <v>660000</v>
      </c>
      <c r="R523" s="18">
        <v>660000</v>
      </c>
      <c r="S523" s="18">
        <v>660000</v>
      </c>
      <c r="T523" s="18">
        <v>0</v>
      </c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</row>
    <row r="524" spans="1:144" s="18" customFormat="1" ht="27.75" customHeight="1" hidden="1">
      <c r="A524" s="19"/>
      <c r="B524" s="20"/>
      <c r="C524" s="20">
        <v>6059</v>
      </c>
      <c r="D524" s="21" t="s">
        <v>131</v>
      </c>
      <c r="E524" s="21"/>
      <c r="F524" s="99"/>
      <c r="G524" s="7">
        <v>130000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61">
        <v>0</v>
      </c>
      <c r="N524" s="61">
        <v>0</v>
      </c>
      <c r="O524" s="61">
        <v>0</v>
      </c>
      <c r="P524" s="61">
        <v>0</v>
      </c>
      <c r="Q524" s="7">
        <v>130000</v>
      </c>
      <c r="R524" s="18">
        <v>130000</v>
      </c>
      <c r="S524" s="18">
        <v>130000</v>
      </c>
      <c r="T524" s="18">
        <v>0</v>
      </c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</row>
    <row r="525" spans="1:144" s="18" customFormat="1" ht="18" customHeight="1" hidden="1">
      <c r="A525" s="19"/>
      <c r="B525" s="20">
        <v>90002</v>
      </c>
      <c r="C525" s="20"/>
      <c r="D525" s="135" t="s">
        <v>303</v>
      </c>
      <c r="E525" s="21"/>
      <c r="F525" s="99"/>
      <c r="G525" s="7"/>
      <c r="H525" s="7"/>
      <c r="I525" s="7"/>
      <c r="J525" s="7"/>
      <c r="K525" s="7"/>
      <c r="L525" s="7"/>
      <c r="M525" s="61"/>
      <c r="N525" s="61"/>
      <c r="O525" s="61"/>
      <c r="P525" s="61"/>
      <c r="Q525" s="7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</row>
    <row r="526" spans="1:144" s="18" customFormat="1" ht="39.75" customHeight="1" hidden="1">
      <c r="A526" s="19"/>
      <c r="B526" s="20"/>
      <c r="C526" s="20">
        <v>2310</v>
      </c>
      <c r="D526" s="135" t="s">
        <v>304</v>
      </c>
      <c r="E526" s="21"/>
      <c r="F526" s="99"/>
      <c r="G526" s="7"/>
      <c r="H526" s="7"/>
      <c r="I526" s="7"/>
      <c r="J526" s="7"/>
      <c r="K526" s="7"/>
      <c r="L526" s="7"/>
      <c r="M526" s="61"/>
      <c r="N526" s="61"/>
      <c r="O526" s="61"/>
      <c r="P526" s="61"/>
      <c r="Q526" s="7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</row>
    <row r="527" spans="1:144" s="18" customFormat="1" ht="18" customHeight="1">
      <c r="A527" s="19"/>
      <c r="B527" s="20">
        <v>90003</v>
      </c>
      <c r="C527" s="20"/>
      <c r="D527" s="21" t="s">
        <v>217</v>
      </c>
      <c r="E527" s="21">
        <f>SUM(E528:E535)</f>
        <v>1000</v>
      </c>
      <c r="F527" s="99">
        <f>SUM(F528:F535)</f>
        <v>0</v>
      </c>
      <c r="G527" s="21">
        <f aca="true" t="shared" si="65" ref="G527:T527">SUM(G528:G535)</f>
        <v>159072</v>
      </c>
      <c r="H527" s="21">
        <f t="shared" si="65"/>
        <v>159072</v>
      </c>
      <c r="I527" s="21">
        <f t="shared" si="65"/>
        <v>159072</v>
      </c>
      <c r="J527" s="21">
        <f t="shared" si="65"/>
        <v>14084</v>
      </c>
      <c r="K527" s="21">
        <f t="shared" si="65"/>
        <v>144988</v>
      </c>
      <c r="L527" s="21">
        <f t="shared" si="65"/>
        <v>0</v>
      </c>
      <c r="M527" s="21">
        <f t="shared" si="65"/>
        <v>0</v>
      </c>
      <c r="N527" s="21">
        <f t="shared" si="65"/>
        <v>0</v>
      </c>
      <c r="O527" s="21">
        <f t="shared" si="65"/>
        <v>0</v>
      </c>
      <c r="P527" s="21">
        <f t="shared" si="65"/>
        <v>0</v>
      </c>
      <c r="Q527" s="21">
        <f t="shared" si="65"/>
        <v>0</v>
      </c>
      <c r="R527" s="21">
        <f t="shared" si="65"/>
        <v>0</v>
      </c>
      <c r="S527" s="21">
        <f t="shared" si="65"/>
        <v>0</v>
      </c>
      <c r="T527" s="21">
        <f t="shared" si="65"/>
        <v>0</v>
      </c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</row>
    <row r="528" spans="1:144" s="18" customFormat="1" ht="18" customHeight="1" hidden="1">
      <c r="A528" s="19"/>
      <c r="B528" s="20"/>
      <c r="C528" s="20" t="s">
        <v>114</v>
      </c>
      <c r="D528" s="21" t="s">
        <v>119</v>
      </c>
      <c r="E528" s="21"/>
      <c r="F528" s="99"/>
      <c r="G528" s="7">
        <v>1264</v>
      </c>
      <c r="H528" s="7">
        <v>1264</v>
      </c>
      <c r="I528" s="7">
        <v>1264</v>
      </c>
      <c r="J528" s="7">
        <v>1264</v>
      </c>
      <c r="K528" s="7">
        <v>0</v>
      </c>
      <c r="L528" s="7">
        <v>0</v>
      </c>
      <c r="M528" s="61">
        <v>0</v>
      </c>
      <c r="N528" s="61">
        <v>0</v>
      </c>
      <c r="O528" s="61">
        <v>0</v>
      </c>
      <c r="P528" s="61">
        <v>0</v>
      </c>
      <c r="Q528" s="7">
        <v>0</v>
      </c>
      <c r="R528" s="18">
        <v>0</v>
      </c>
      <c r="S528" s="18">
        <v>0</v>
      </c>
      <c r="T528" s="18">
        <v>0</v>
      </c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</row>
    <row r="529" spans="1:144" s="18" customFormat="1" ht="18" customHeight="1" hidden="1">
      <c r="A529" s="19"/>
      <c r="B529" s="20"/>
      <c r="C529" s="20" t="s">
        <v>115</v>
      </c>
      <c r="D529" s="21" t="s">
        <v>152</v>
      </c>
      <c r="E529" s="21"/>
      <c r="F529" s="99"/>
      <c r="G529" s="7">
        <v>204</v>
      </c>
      <c r="H529" s="7">
        <v>204</v>
      </c>
      <c r="I529" s="7">
        <v>204</v>
      </c>
      <c r="J529" s="7">
        <v>204</v>
      </c>
      <c r="K529" s="7">
        <v>0</v>
      </c>
      <c r="L529" s="7">
        <v>0</v>
      </c>
      <c r="M529" s="61">
        <v>0</v>
      </c>
      <c r="N529" s="61">
        <v>0</v>
      </c>
      <c r="O529" s="61">
        <v>0</v>
      </c>
      <c r="P529" s="61">
        <v>0</v>
      </c>
      <c r="Q529" s="7">
        <v>0</v>
      </c>
      <c r="R529" s="18">
        <v>0</v>
      </c>
      <c r="S529" s="18">
        <v>0</v>
      </c>
      <c r="T529" s="18">
        <v>0</v>
      </c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</row>
    <row r="530" spans="1:144" s="18" customFormat="1" ht="18" customHeight="1" hidden="1">
      <c r="A530" s="19"/>
      <c r="B530" s="20"/>
      <c r="C530" s="20" t="s">
        <v>116</v>
      </c>
      <c r="D530" s="21" t="s">
        <v>120</v>
      </c>
      <c r="E530" s="21"/>
      <c r="F530" s="99"/>
      <c r="G530" s="7">
        <v>12616</v>
      </c>
      <c r="H530" s="7">
        <v>12616</v>
      </c>
      <c r="I530" s="7">
        <v>12616</v>
      </c>
      <c r="J530" s="7">
        <v>12616</v>
      </c>
      <c r="K530" s="7">
        <v>0</v>
      </c>
      <c r="L530" s="7">
        <v>0</v>
      </c>
      <c r="M530" s="61">
        <v>0</v>
      </c>
      <c r="N530" s="61">
        <v>0</v>
      </c>
      <c r="O530" s="61">
        <v>0</v>
      </c>
      <c r="P530" s="61">
        <v>0</v>
      </c>
      <c r="Q530" s="7">
        <v>0</v>
      </c>
      <c r="R530" s="18">
        <v>0</v>
      </c>
      <c r="S530" s="18">
        <v>0</v>
      </c>
      <c r="T530" s="18">
        <v>0</v>
      </c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</row>
    <row r="531" spans="1:144" s="18" customFormat="1" ht="18" customHeight="1" hidden="1">
      <c r="A531" s="19"/>
      <c r="B531" s="20"/>
      <c r="C531" s="20">
        <v>4210</v>
      </c>
      <c r="D531" s="21" t="s">
        <v>121</v>
      </c>
      <c r="E531" s="21"/>
      <c r="F531" s="99"/>
      <c r="G531" s="7">
        <v>79520</v>
      </c>
      <c r="H531" s="7">
        <v>79520</v>
      </c>
      <c r="I531" s="7">
        <v>79520</v>
      </c>
      <c r="J531" s="7">
        <v>0</v>
      </c>
      <c r="K531" s="7">
        <v>79520</v>
      </c>
      <c r="L531" s="7">
        <v>0</v>
      </c>
      <c r="M531" s="61">
        <v>0</v>
      </c>
      <c r="N531" s="61">
        <v>0</v>
      </c>
      <c r="O531" s="61">
        <v>0</v>
      </c>
      <c r="P531" s="61">
        <v>0</v>
      </c>
      <c r="Q531" s="7">
        <v>0</v>
      </c>
      <c r="R531" s="18">
        <v>0</v>
      </c>
      <c r="S531" s="18">
        <v>0</v>
      </c>
      <c r="T531" s="18">
        <v>0</v>
      </c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</row>
    <row r="532" spans="1:144" s="18" customFormat="1" ht="18" customHeight="1" hidden="1">
      <c r="A532" s="19"/>
      <c r="B532" s="20"/>
      <c r="C532" s="20">
        <v>4260</v>
      </c>
      <c r="D532" s="21" t="s">
        <v>129</v>
      </c>
      <c r="E532" s="21"/>
      <c r="F532" s="99"/>
      <c r="G532" s="7">
        <v>2500</v>
      </c>
      <c r="H532" s="7">
        <v>2500</v>
      </c>
      <c r="I532" s="7">
        <v>2500</v>
      </c>
      <c r="J532" s="7">
        <v>0</v>
      </c>
      <c r="K532" s="7">
        <v>2500</v>
      </c>
      <c r="L532" s="7">
        <v>0</v>
      </c>
      <c r="M532" s="61">
        <v>0</v>
      </c>
      <c r="N532" s="61">
        <v>0</v>
      </c>
      <c r="O532" s="61">
        <v>0</v>
      </c>
      <c r="P532" s="61">
        <v>0</v>
      </c>
      <c r="Q532" s="7">
        <v>0</v>
      </c>
      <c r="R532" s="18">
        <v>0</v>
      </c>
      <c r="S532" s="18">
        <v>0</v>
      </c>
      <c r="T532" s="18">
        <v>0</v>
      </c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</row>
    <row r="533" spans="1:144" s="18" customFormat="1" ht="18" customHeight="1" hidden="1">
      <c r="A533" s="19"/>
      <c r="B533" s="20"/>
      <c r="C533" s="20" t="s">
        <v>127</v>
      </c>
      <c r="D533" s="21" t="s">
        <v>122</v>
      </c>
      <c r="E533" s="21"/>
      <c r="F533" s="99"/>
      <c r="G533" s="7">
        <v>2400</v>
      </c>
      <c r="H533" s="7">
        <v>2400</v>
      </c>
      <c r="I533" s="7">
        <v>2400</v>
      </c>
      <c r="J533" s="7">
        <v>0</v>
      </c>
      <c r="K533" s="7">
        <v>2400</v>
      </c>
      <c r="L533" s="7">
        <v>0</v>
      </c>
      <c r="M533" s="61">
        <v>0</v>
      </c>
      <c r="N533" s="61">
        <v>0</v>
      </c>
      <c r="O533" s="61">
        <v>0</v>
      </c>
      <c r="P533" s="61">
        <v>0</v>
      </c>
      <c r="Q533" s="7">
        <v>0</v>
      </c>
      <c r="R533" s="18">
        <v>0</v>
      </c>
      <c r="S533" s="18">
        <v>0</v>
      </c>
      <c r="T533" s="18">
        <v>0</v>
      </c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</row>
    <row r="534" spans="1:144" s="18" customFormat="1" ht="18" customHeight="1">
      <c r="A534" s="19"/>
      <c r="B534" s="20"/>
      <c r="C534" s="20">
        <v>4300</v>
      </c>
      <c r="D534" s="21" t="s">
        <v>123</v>
      </c>
      <c r="E534" s="21">
        <v>1000</v>
      </c>
      <c r="F534" s="99"/>
      <c r="G534" s="7">
        <v>60000</v>
      </c>
      <c r="H534" s="7">
        <v>60000</v>
      </c>
      <c r="I534" s="7">
        <v>60000</v>
      </c>
      <c r="J534" s="7">
        <v>0</v>
      </c>
      <c r="K534" s="7">
        <v>60000</v>
      </c>
      <c r="L534" s="7">
        <v>0</v>
      </c>
      <c r="M534" s="61">
        <v>0</v>
      </c>
      <c r="N534" s="61">
        <v>0</v>
      </c>
      <c r="O534" s="61">
        <v>0</v>
      </c>
      <c r="P534" s="61">
        <v>0</v>
      </c>
      <c r="Q534" s="7">
        <v>0</v>
      </c>
      <c r="R534" s="18">
        <v>0</v>
      </c>
      <c r="S534" s="18">
        <v>0</v>
      </c>
      <c r="T534" s="18">
        <v>0</v>
      </c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</row>
    <row r="535" spans="1:144" s="18" customFormat="1" ht="18" customHeight="1" hidden="1">
      <c r="A535" s="19"/>
      <c r="B535" s="20"/>
      <c r="C535" s="20" t="s">
        <v>117</v>
      </c>
      <c r="D535" s="21" t="s">
        <v>124</v>
      </c>
      <c r="E535" s="21"/>
      <c r="F535" s="99"/>
      <c r="G535" s="7">
        <v>568</v>
      </c>
      <c r="H535" s="7">
        <v>568</v>
      </c>
      <c r="I535" s="7">
        <v>568</v>
      </c>
      <c r="J535" s="7">
        <v>0</v>
      </c>
      <c r="K535" s="7">
        <v>568</v>
      </c>
      <c r="L535" s="7">
        <v>0</v>
      </c>
      <c r="M535" s="61">
        <v>0</v>
      </c>
      <c r="N535" s="61">
        <v>0</v>
      </c>
      <c r="O535" s="61">
        <v>0</v>
      </c>
      <c r="P535" s="61">
        <v>0</v>
      </c>
      <c r="Q535" s="7">
        <v>0</v>
      </c>
      <c r="R535" s="18">
        <v>0</v>
      </c>
      <c r="S535" s="18">
        <v>0</v>
      </c>
      <c r="T535" s="18">
        <v>0</v>
      </c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</row>
    <row r="536" spans="1:144" s="18" customFormat="1" ht="27.75" customHeight="1" hidden="1">
      <c r="A536" s="19"/>
      <c r="B536" s="20">
        <v>90004</v>
      </c>
      <c r="C536" s="20"/>
      <c r="D536" s="21" t="s">
        <v>379</v>
      </c>
      <c r="E536" s="21">
        <f>SUM(E537:E543)</f>
        <v>0</v>
      </c>
      <c r="F536" s="99">
        <f>SUM(F537:F543)</f>
        <v>0</v>
      </c>
      <c r="G536" s="21">
        <f aca="true" t="shared" si="66" ref="G536:L536">SUM(G537:G543)</f>
        <v>83534</v>
      </c>
      <c r="H536" s="21">
        <f t="shared" si="66"/>
        <v>83534</v>
      </c>
      <c r="I536" s="21">
        <f t="shared" si="66"/>
        <v>83534</v>
      </c>
      <c r="J536" s="21">
        <f t="shared" si="66"/>
        <v>1020</v>
      </c>
      <c r="K536" s="21">
        <f t="shared" si="66"/>
        <v>82514</v>
      </c>
      <c r="L536" s="21">
        <f t="shared" si="66"/>
        <v>0</v>
      </c>
      <c r="M536" s="61">
        <v>0</v>
      </c>
      <c r="N536" s="61">
        <v>0</v>
      </c>
      <c r="O536" s="61">
        <v>0</v>
      </c>
      <c r="P536" s="61">
        <v>0</v>
      </c>
      <c r="Q536" s="7">
        <v>0</v>
      </c>
      <c r="S536" s="18">
        <v>0</v>
      </c>
      <c r="T536" s="18">
        <v>0</v>
      </c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</row>
    <row r="537" spans="1:144" s="18" customFormat="1" ht="18" customHeight="1" hidden="1">
      <c r="A537" s="19"/>
      <c r="B537" s="20"/>
      <c r="C537" s="20">
        <v>4110</v>
      </c>
      <c r="D537" s="21" t="s">
        <v>119</v>
      </c>
      <c r="E537" s="21"/>
      <c r="F537" s="99"/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61">
        <v>0</v>
      </c>
      <c r="N537" s="61">
        <v>0</v>
      </c>
      <c r="O537" s="61">
        <v>0</v>
      </c>
      <c r="P537" s="61">
        <v>0</v>
      </c>
      <c r="Q537" s="7">
        <v>0</v>
      </c>
      <c r="S537" s="18">
        <v>0</v>
      </c>
      <c r="T537" s="18">
        <v>0</v>
      </c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</row>
    <row r="538" spans="1:144" s="18" customFormat="1" ht="18" customHeight="1" hidden="1">
      <c r="A538" s="19"/>
      <c r="B538" s="20"/>
      <c r="C538" s="20">
        <v>4120</v>
      </c>
      <c r="D538" s="21" t="s">
        <v>152</v>
      </c>
      <c r="E538" s="21"/>
      <c r="F538" s="99"/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61">
        <v>0</v>
      </c>
      <c r="N538" s="61">
        <v>0</v>
      </c>
      <c r="O538" s="61">
        <v>0</v>
      </c>
      <c r="P538" s="61">
        <v>0</v>
      </c>
      <c r="Q538" s="7">
        <v>0</v>
      </c>
      <c r="R538" s="18">
        <v>0</v>
      </c>
      <c r="S538" s="18">
        <v>0</v>
      </c>
      <c r="T538" s="18">
        <v>0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</row>
    <row r="539" spans="1:144" s="18" customFormat="1" ht="18" customHeight="1" hidden="1">
      <c r="A539" s="19"/>
      <c r="B539" s="20"/>
      <c r="C539" s="20" t="s">
        <v>116</v>
      </c>
      <c r="D539" s="21" t="s">
        <v>120</v>
      </c>
      <c r="E539" s="21"/>
      <c r="F539" s="99"/>
      <c r="G539" s="7">
        <v>1020</v>
      </c>
      <c r="H539" s="7">
        <v>1020</v>
      </c>
      <c r="I539" s="7">
        <v>1020</v>
      </c>
      <c r="J539" s="7">
        <v>1020</v>
      </c>
      <c r="K539" s="7">
        <v>0</v>
      </c>
      <c r="L539" s="7">
        <v>0</v>
      </c>
      <c r="M539" s="61">
        <v>0</v>
      </c>
      <c r="N539" s="61">
        <v>0</v>
      </c>
      <c r="O539" s="61">
        <v>0</v>
      </c>
      <c r="P539" s="61">
        <v>0</v>
      </c>
      <c r="Q539" s="7">
        <v>0</v>
      </c>
      <c r="R539" s="18">
        <v>0</v>
      </c>
      <c r="S539" s="18">
        <v>0</v>
      </c>
      <c r="T539" s="18">
        <v>0</v>
      </c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</row>
    <row r="540" spans="1:144" s="18" customFormat="1" ht="18" customHeight="1" hidden="1">
      <c r="A540" s="19"/>
      <c r="B540" s="20"/>
      <c r="C540" s="20">
        <v>4210</v>
      </c>
      <c r="D540" s="21" t="s">
        <v>121</v>
      </c>
      <c r="E540" s="21"/>
      <c r="F540" s="99"/>
      <c r="G540" s="7">
        <v>66091</v>
      </c>
      <c r="H540" s="7">
        <v>66091</v>
      </c>
      <c r="I540" s="7">
        <v>66091</v>
      </c>
      <c r="J540" s="7">
        <v>0</v>
      </c>
      <c r="K540" s="7">
        <v>66091</v>
      </c>
      <c r="L540" s="7">
        <v>0</v>
      </c>
      <c r="M540" s="61">
        <v>0</v>
      </c>
      <c r="N540" s="61">
        <v>0</v>
      </c>
      <c r="O540" s="61">
        <v>0</v>
      </c>
      <c r="P540" s="61">
        <v>0</v>
      </c>
      <c r="Q540" s="7">
        <v>0</v>
      </c>
      <c r="R540" s="18">
        <v>0</v>
      </c>
      <c r="S540" s="18">
        <v>0</v>
      </c>
      <c r="T540" s="18">
        <v>0</v>
      </c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</row>
    <row r="541" spans="1:144" s="18" customFormat="1" ht="18" customHeight="1" hidden="1">
      <c r="A541" s="19"/>
      <c r="B541" s="20"/>
      <c r="C541" s="20" t="s">
        <v>126</v>
      </c>
      <c r="D541" s="21" t="s">
        <v>129</v>
      </c>
      <c r="E541" s="21"/>
      <c r="F541" s="99"/>
      <c r="G541" s="7">
        <v>238</v>
      </c>
      <c r="H541" s="7">
        <v>238</v>
      </c>
      <c r="I541" s="7">
        <v>238</v>
      </c>
      <c r="J541" s="7">
        <v>0</v>
      </c>
      <c r="K541" s="7">
        <v>238</v>
      </c>
      <c r="L541" s="7">
        <v>0</v>
      </c>
      <c r="M541" s="61">
        <v>0</v>
      </c>
      <c r="N541" s="61">
        <v>0</v>
      </c>
      <c r="O541" s="61">
        <v>0</v>
      </c>
      <c r="P541" s="61">
        <v>0</v>
      </c>
      <c r="Q541" s="7">
        <v>0</v>
      </c>
      <c r="R541" s="18">
        <v>0</v>
      </c>
      <c r="S541" s="18">
        <v>0</v>
      </c>
      <c r="T541" s="18">
        <v>0</v>
      </c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</row>
    <row r="542" spans="1:144" s="18" customFormat="1" ht="18" customHeight="1" hidden="1">
      <c r="A542" s="19"/>
      <c r="B542" s="20"/>
      <c r="C542" s="20">
        <v>4270</v>
      </c>
      <c r="D542" s="21" t="s">
        <v>122</v>
      </c>
      <c r="E542" s="21"/>
      <c r="F542" s="99"/>
      <c r="G542" s="7">
        <v>685</v>
      </c>
      <c r="H542" s="7">
        <v>685</v>
      </c>
      <c r="I542" s="7">
        <v>685</v>
      </c>
      <c r="J542" s="7">
        <v>0</v>
      </c>
      <c r="K542" s="7">
        <v>685</v>
      </c>
      <c r="L542" s="7">
        <v>0</v>
      </c>
      <c r="M542" s="61">
        <v>0</v>
      </c>
      <c r="N542" s="61">
        <v>0</v>
      </c>
      <c r="O542" s="61">
        <v>0</v>
      </c>
      <c r="P542" s="61">
        <v>0</v>
      </c>
      <c r="Q542" s="7">
        <v>0</v>
      </c>
      <c r="S542" s="18">
        <v>0</v>
      </c>
      <c r="T542" s="18">
        <v>0</v>
      </c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</row>
    <row r="543" spans="1:144" s="18" customFormat="1" ht="18" customHeight="1" hidden="1">
      <c r="A543" s="19"/>
      <c r="B543" s="20"/>
      <c r="C543" s="20">
        <v>4300</v>
      </c>
      <c r="D543" s="21" t="s">
        <v>123</v>
      </c>
      <c r="E543" s="21"/>
      <c r="F543" s="99"/>
      <c r="G543" s="7">
        <v>15500</v>
      </c>
      <c r="H543" s="7">
        <v>15500</v>
      </c>
      <c r="I543" s="7">
        <v>15500</v>
      </c>
      <c r="J543" s="7">
        <v>0</v>
      </c>
      <c r="K543" s="7">
        <v>15500</v>
      </c>
      <c r="L543" s="7">
        <v>0</v>
      </c>
      <c r="M543" s="61">
        <v>0</v>
      </c>
      <c r="N543" s="61">
        <v>0</v>
      </c>
      <c r="O543" s="61">
        <v>0</v>
      </c>
      <c r="P543" s="61">
        <v>0</v>
      </c>
      <c r="Q543" s="7">
        <v>0</v>
      </c>
      <c r="S543" s="18">
        <v>0</v>
      </c>
      <c r="T543" s="18">
        <v>0</v>
      </c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</row>
    <row r="544" spans="1:144" s="18" customFormat="1" ht="26.25" customHeight="1" hidden="1">
      <c r="A544" s="19"/>
      <c r="B544" s="20">
        <v>90008</v>
      </c>
      <c r="C544" s="20"/>
      <c r="D544" s="21" t="s">
        <v>326</v>
      </c>
      <c r="E544" s="21"/>
      <c r="F544" s="99"/>
      <c r="G544" s="21">
        <f aca="true" t="shared" si="67" ref="G544:L544">G545</f>
        <v>0</v>
      </c>
      <c r="H544" s="21">
        <f t="shared" si="67"/>
        <v>0</v>
      </c>
      <c r="I544" s="21">
        <f t="shared" si="67"/>
        <v>0</v>
      </c>
      <c r="J544" s="21">
        <f t="shared" si="67"/>
        <v>0</v>
      </c>
      <c r="K544" s="21">
        <f t="shared" si="67"/>
        <v>0</v>
      </c>
      <c r="L544" s="21">
        <f t="shared" si="67"/>
        <v>0</v>
      </c>
      <c r="M544" s="61">
        <v>0</v>
      </c>
      <c r="N544" s="61">
        <v>0</v>
      </c>
      <c r="O544" s="61">
        <v>0</v>
      </c>
      <c r="P544" s="61">
        <v>0</v>
      </c>
      <c r="Q544" s="7">
        <v>0</v>
      </c>
      <c r="R544" s="18">
        <v>0</v>
      </c>
      <c r="S544" s="18">
        <v>0</v>
      </c>
      <c r="T544" s="18">
        <v>0</v>
      </c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</row>
    <row r="545" spans="1:144" s="18" customFormat="1" ht="18" customHeight="1" hidden="1">
      <c r="A545" s="19"/>
      <c r="B545" s="20"/>
      <c r="C545" s="20">
        <v>4300</v>
      </c>
      <c r="D545" s="21" t="s">
        <v>123</v>
      </c>
      <c r="E545" s="21"/>
      <c r="F545" s="99"/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61">
        <v>0</v>
      </c>
      <c r="N545" s="61">
        <v>0</v>
      </c>
      <c r="O545" s="61">
        <v>0</v>
      </c>
      <c r="P545" s="61">
        <v>0</v>
      </c>
      <c r="Q545" s="7">
        <v>0</v>
      </c>
      <c r="R545" s="18">
        <v>0</v>
      </c>
      <c r="S545" s="18">
        <v>0</v>
      </c>
      <c r="T545" s="18">
        <v>0</v>
      </c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</row>
    <row r="546" spans="1:144" s="18" customFormat="1" ht="18" customHeight="1">
      <c r="A546" s="19"/>
      <c r="B546" s="20">
        <v>90015</v>
      </c>
      <c r="C546" s="20"/>
      <c r="D546" s="21" t="s">
        <v>219</v>
      </c>
      <c r="E546" s="21">
        <f>SUM(E547:E551)</f>
        <v>0</v>
      </c>
      <c r="F546" s="99">
        <f aca="true" t="shared" si="68" ref="F546:T546">SUM(F547:F551)</f>
        <v>2500</v>
      </c>
      <c r="G546" s="21">
        <f t="shared" si="68"/>
        <v>281000</v>
      </c>
      <c r="H546" s="21">
        <f t="shared" si="68"/>
        <v>275000</v>
      </c>
      <c r="I546" s="21">
        <f t="shared" si="68"/>
        <v>275000</v>
      </c>
      <c r="J546" s="21">
        <f t="shared" si="68"/>
        <v>0</v>
      </c>
      <c r="K546" s="21">
        <f t="shared" si="68"/>
        <v>275000</v>
      </c>
      <c r="L546" s="21">
        <f t="shared" si="68"/>
        <v>0</v>
      </c>
      <c r="M546" s="21">
        <f t="shared" si="68"/>
        <v>0</v>
      </c>
      <c r="N546" s="21">
        <f t="shared" si="68"/>
        <v>0</v>
      </c>
      <c r="O546" s="21">
        <f t="shared" si="68"/>
        <v>0</v>
      </c>
      <c r="P546" s="21">
        <f t="shared" si="68"/>
        <v>0</v>
      </c>
      <c r="Q546" s="21">
        <f t="shared" si="68"/>
        <v>6000</v>
      </c>
      <c r="R546" s="21">
        <f t="shared" si="68"/>
        <v>6000</v>
      </c>
      <c r="S546" s="21">
        <f t="shared" si="68"/>
        <v>0</v>
      </c>
      <c r="T546" s="21">
        <f t="shared" si="68"/>
        <v>0</v>
      </c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</row>
    <row r="547" spans="1:144" s="18" customFormat="1" ht="18" customHeight="1" hidden="1">
      <c r="A547" s="19"/>
      <c r="B547" s="20"/>
      <c r="C547" s="20" t="s">
        <v>135</v>
      </c>
      <c r="D547" s="21" t="s">
        <v>121</v>
      </c>
      <c r="E547" s="21"/>
      <c r="F547" s="99"/>
      <c r="G547" s="7">
        <v>14500</v>
      </c>
      <c r="H547" s="7">
        <v>14500</v>
      </c>
      <c r="I547" s="7">
        <v>14500</v>
      </c>
      <c r="J547" s="7">
        <v>0</v>
      </c>
      <c r="K547" s="7">
        <v>14500</v>
      </c>
      <c r="L547" s="7">
        <v>0</v>
      </c>
      <c r="M547" s="61">
        <v>0</v>
      </c>
      <c r="N547" s="61">
        <v>0</v>
      </c>
      <c r="O547" s="61">
        <v>0</v>
      </c>
      <c r="P547" s="61">
        <v>0</v>
      </c>
      <c r="Q547" s="7">
        <v>0</v>
      </c>
      <c r="S547" s="18">
        <v>0</v>
      </c>
      <c r="T547" s="18">
        <v>0</v>
      </c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</row>
    <row r="548" spans="1:144" s="18" customFormat="1" ht="18" customHeight="1">
      <c r="A548" s="19"/>
      <c r="B548" s="20"/>
      <c r="C548" s="20">
        <v>4260</v>
      </c>
      <c r="D548" s="21" t="s">
        <v>129</v>
      </c>
      <c r="E548" s="21"/>
      <c r="F548" s="99">
        <v>1000</v>
      </c>
      <c r="G548" s="7">
        <v>199000</v>
      </c>
      <c r="H548" s="7">
        <v>199000</v>
      </c>
      <c r="I548" s="7">
        <v>199000</v>
      </c>
      <c r="J548" s="7">
        <v>0</v>
      </c>
      <c r="K548" s="7">
        <v>199000</v>
      </c>
      <c r="L548" s="7">
        <v>0</v>
      </c>
      <c r="M548" s="61">
        <v>0</v>
      </c>
      <c r="N548" s="61">
        <v>0</v>
      </c>
      <c r="O548" s="61">
        <v>0</v>
      </c>
      <c r="P548" s="61">
        <v>0</v>
      </c>
      <c r="Q548" s="7">
        <v>0</v>
      </c>
      <c r="R548" s="18">
        <v>0</v>
      </c>
      <c r="S548" s="18">
        <v>0</v>
      </c>
      <c r="T548" s="18">
        <v>0</v>
      </c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</row>
    <row r="549" spans="1:144" s="18" customFormat="1" ht="18" customHeight="1">
      <c r="A549" s="19"/>
      <c r="B549" s="20"/>
      <c r="C549" s="20">
        <v>4270</v>
      </c>
      <c r="D549" s="21" t="s">
        <v>122</v>
      </c>
      <c r="E549" s="21"/>
      <c r="F549" s="99">
        <v>1000</v>
      </c>
      <c r="G549" s="7">
        <v>54000</v>
      </c>
      <c r="H549" s="7">
        <v>54000</v>
      </c>
      <c r="I549" s="7">
        <v>54000</v>
      </c>
      <c r="J549" s="7">
        <v>0</v>
      </c>
      <c r="K549" s="7">
        <v>54000</v>
      </c>
      <c r="L549" s="7">
        <v>0</v>
      </c>
      <c r="M549" s="61">
        <v>0</v>
      </c>
      <c r="N549" s="61">
        <v>0</v>
      </c>
      <c r="O549" s="61">
        <v>0</v>
      </c>
      <c r="P549" s="61">
        <v>0</v>
      </c>
      <c r="Q549" s="7">
        <v>0</v>
      </c>
      <c r="R549" s="18">
        <v>0</v>
      </c>
      <c r="S549" s="18">
        <v>0</v>
      </c>
      <c r="T549" s="18">
        <v>0</v>
      </c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</row>
    <row r="550" spans="1:144" s="18" customFormat="1" ht="18" customHeight="1">
      <c r="A550" s="19"/>
      <c r="B550" s="20"/>
      <c r="C550" s="20">
        <v>4300</v>
      </c>
      <c r="D550" s="21" t="s">
        <v>123</v>
      </c>
      <c r="E550" s="21"/>
      <c r="F550" s="99">
        <v>500</v>
      </c>
      <c r="G550" s="7">
        <v>7500</v>
      </c>
      <c r="H550" s="7">
        <v>7500</v>
      </c>
      <c r="I550" s="7">
        <v>7500</v>
      </c>
      <c r="J550" s="7">
        <v>0</v>
      </c>
      <c r="K550" s="7">
        <v>7500</v>
      </c>
      <c r="L550" s="7">
        <v>0</v>
      </c>
      <c r="M550" s="61">
        <v>0</v>
      </c>
      <c r="N550" s="61">
        <v>0</v>
      </c>
      <c r="O550" s="61">
        <v>0</v>
      </c>
      <c r="P550" s="61">
        <v>0</v>
      </c>
      <c r="Q550" s="7">
        <v>0</v>
      </c>
      <c r="R550" s="18">
        <v>0</v>
      </c>
      <c r="S550" s="18">
        <v>0</v>
      </c>
      <c r="T550" s="18">
        <v>0</v>
      </c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</row>
    <row r="551" spans="1:144" s="18" customFormat="1" ht="27" customHeight="1" hidden="1">
      <c r="A551" s="19"/>
      <c r="B551" s="20"/>
      <c r="C551" s="20">
        <v>6050</v>
      </c>
      <c r="D551" s="21" t="s">
        <v>131</v>
      </c>
      <c r="E551" s="21"/>
      <c r="F551" s="99"/>
      <c r="G551" s="7">
        <v>6000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61">
        <v>0</v>
      </c>
      <c r="N551" s="61">
        <v>0</v>
      </c>
      <c r="O551" s="61">
        <v>0</v>
      </c>
      <c r="P551" s="61">
        <v>0</v>
      </c>
      <c r="Q551" s="7">
        <v>6000</v>
      </c>
      <c r="R551" s="18">
        <v>6000</v>
      </c>
      <c r="S551" s="18">
        <v>0</v>
      </c>
      <c r="T551" s="18">
        <v>0</v>
      </c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</row>
    <row r="552" spans="1:144" s="18" customFormat="1" ht="39" customHeight="1" hidden="1">
      <c r="A552" s="19"/>
      <c r="B552" s="20">
        <v>90020</v>
      </c>
      <c r="C552" s="20"/>
      <c r="D552" s="21" t="s">
        <v>265</v>
      </c>
      <c r="E552" s="21"/>
      <c r="F552" s="99"/>
      <c r="G552" s="21">
        <f aca="true" t="shared" si="69" ref="G552:L552">G553</f>
        <v>200</v>
      </c>
      <c r="H552" s="21">
        <f t="shared" si="69"/>
        <v>200</v>
      </c>
      <c r="I552" s="21">
        <f t="shared" si="69"/>
        <v>200</v>
      </c>
      <c r="J552" s="21">
        <f t="shared" si="69"/>
        <v>0</v>
      </c>
      <c r="K552" s="21">
        <f t="shared" si="69"/>
        <v>200</v>
      </c>
      <c r="L552" s="21">
        <f t="shared" si="69"/>
        <v>0</v>
      </c>
      <c r="M552" s="61">
        <v>0</v>
      </c>
      <c r="N552" s="61">
        <v>0</v>
      </c>
      <c r="O552" s="61">
        <v>0</v>
      </c>
      <c r="P552" s="61">
        <v>0</v>
      </c>
      <c r="Q552" s="7">
        <v>0</v>
      </c>
      <c r="S552" s="18">
        <v>0</v>
      </c>
      <c r="T552" s="18">
        <v>0</v>
      </c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</row>
    <row r="553" spans="1:144" s="18" customFormat="1" ht="18" customHeight="1" hidden="1">
      <c r="A553" s="19"/>
      <c r="B553" s="20"/>
      <c r="C553" s="20">
        <v>4210</v>
      </c>
      <c r="D553" s="21" t="s">
        <v>121</v>
      </c>
      <c r="E553" s="21"/>
      <c r="F553" s="99"/>
      <c r="G553" s="7">
        <v>200</v>
      </c>
      <c r="H553" s="7">
        <v>200</v>
      </c>
      <c r="I553" s="7">
        <v>200</v>
      </c>
      <c r="J553" s="7">
        <v>0</v>
      </c>
      <c r="K553" s="7">
        <v>200</v>
      </c>
      <c r="L553" s="7">
        <v>0</v>
      </c>
      <c r="M553" s="61">
        <v>0</v>
      </c>
      <c r="N553" s="61">
        <v>0</v>
      </c>
      <c r="O553" s="61">
        <v>0</v>
      </c>
      <c r="P553" s="61">
        <v>0</v>
      </c>
      <c r="Q553" s="7">
        <v>0</v>
      </c>
      <c r="S553" s="18">
        <v>0</v>
      </c>
      <c r="T553" s="18">
        <v>0</v>
      </c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</row>
    <row r="554" spans="1:144" s="18" customFormat="1" ht="18" customHeight="1" hidden="1">
      <c r="A554" s="19"/>
      <c r="B554" s="20" t="s">
        <v>42</v>
      </c>
      <c r="C554" s="20"/>
      <c r="D554" s="21" t="s">
        <v>9</v>
      </c>
      <c r="E554" s="21">
        <f>SUM(E555:E567)</f>
        <v>0</v>
      </c>
      <c r="F554" s="99">
        <f>SUM(F555:F567)</f>
        <v>0</v>
      </c>
      <c r="G554" s="21">
        <f>SUM(G555:G567)</f>
        <v>330788</v>
      </c>
      <c r="H554" s="21">
        <f>SUM(H555:H567)</f>
        <v>330788</v>
      </c>
      <c r="I554" s="21">
        <f aca="true" t="shared" si="70" ref="I554:T554">SUM(I555:I567)</f>
        <v>320988</v>
      </c>
      <c r="J554" s="21">
        <f t="shared" si="70"/>
        <v>296488</v>
      </c>
      <c r="K554" s="21">
        <f>SUM(K555:K567)</f>
        <v>24500</v>
      </c>
      <c r="L554" s="21">
        <f>SUM(L555:L567)</f>
        <v>0</v>
      </c>
      <c r="M554" s="21">
        <f>SUM(M555:M567)</f>
        <v>9800</v>
      </c>
      <c r="N554" s="21">
        <f t="shared" si="70"/>
        <v>0</v>
      </c>
      <c r="O554" s="21">
        <f t="shared" si="70"/>
        <v>0</v>
      </c>
      <c r="P554" s="21">
        <f t="shared" si="70"/>
        <v>0</v>
      </c>
      <c r="Q554" s="21">
        <f t="shared" si="70"/>
        <v>0</v>
      </c>
      <c r="R554" s="21">
        <f t="shared" si="70"/>
        <v>0</v>
      </c>
      <c r="S554" s="21">
        <f t="shared" si="70"/>
        <v>0</v>
      </c>
      <c r="T554" s="21">
        <f t="shared" si="70"/>
        <v>0</v>
      </c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</row>
    <row r="555" spans="1:144" s="18" customFormat="1" ht="25.5" customHeight="1" hidden="1">
      <c r="A555" s="19"/>
      <c r="B555" s="20"/>
      <c r="C555" s="20" t="s">
        <v>134</v>
      </c>
      <c r="D555" s="21" t="s">
        <v>365</v>
      </c>
      <c r="E555" s="21"/>
      <c r="F555" s="99"/>
      <c r="G555" s="7">
        <v>9800</v>
      </c>
      <c r="H555" s="7">
        <v>9800</v>
      </c>
      <c r="I555" s="7">
        <v>0</v>
      </c>
      <c r="J555" s="7">
        <v>0</v>
      </c>
      <c r="K555" s="7">
        <v>0</v>
      </c>
      <c r="L555" s="7">
        <v>0</v>
      </c>
      <c r="M555" s="61">
        <v>9800</v>
      </c>
      <c r="N555" s="61">
        <v>0</v>
      </c>
      <c r="O555" s="61">
        <v>0</v>
      </c>
      <c r="P555" s="61">
        <v>0</v>
      </c>
      <c r="Q555" s="7">
        <v>0</v>
      </c>
      <c r="R555" s="18">
        <v>0</v>
      </c>
      <c r="S555" s="18">
        <v>0</v>
      </c>
      <c r="T555" s="18">
        <v>0</v>
      </c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</row>
    <row r="556" spans="1:144" s="18" customFormat="1" ht="18" customHeight="1" hidden="1">
      <c r="A556" s="19"/>
      <c r="B556" s="20"/>
      <c r="C556" s="20" t="s">
        <v>163</v>
      </c>
      <c r="D556" s="21" t="s">
        <v>150</v>
      </c>
      <c r="E556" s="21"/>
      <c r="F556" s="99"/>
      <c r="G556" s="7">
        <v>233053</v>
      </c>
      <c r="H556" s="7">
        <v>233053</v>
      </c>
      <c r="I556" s="7">
        <v>233053</v>
      </c>
      <c r="J556" s="7">
        <v>233053</v>
      </c>
      <c r="K556" s="7">
        <v>0</v>
      </c>
      <c r="L556" s="7">
        <v>0</v>
      </c>
      <c r="M556" s="61">
        <v>0</v>
      </c>
      <c r="N556" s="61">
        <v>0</v>
      </c>
      <c r="O556" s="61">
        <v>0</v>
      </c>
      <c r="P556" s="61">
        <v>0</v>
      </c>
      <c r="Q556" s="7">
        <v>0</v>
      </c>
      <c r="R556" s="18">
        <v>0</v>
      </c>
      <c r="S556" s="18">
        <v>0</v>
      </c>
      <c r="T556" s="18">
        <v>0</v>
      </c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</row>
    <row r="557" spans="1:144" s="18" customFormat="1" ht="18" customHeight="1" hidden="1">
      <c r="A557" s="19"/>
      <c r="B557" s="20"/>
      <c r="C557" s="20" t="s">
        <v>186</v>
      </c>
      <c r="D557" s="21" t="s">
        <v>151</v>
      </c>
      <c r="E557" s="21"/>
      <c r="F557" s="99"/>
      <c r="G557" s="7">
        <v>20933</v>
      </c>
      <c r="H557" s="7">
        <v>20933</v>
      </c>
      <c r="I557" s="7">
        <v>20933</v>
      </c>
      <c r="J557" s="7">
        <v>20933</v>
      </c>
      <c r="K557" s="7">
        <v>0</v>
      </c>
      <c r="L557" s="7">
        <v>0</v>
      </c>
      <c r="M557" s="61">
        <v>0</v>
      </c>
      <c r="N557" s="61">
        <v>0</v>
      </c>
      <c r="O557" s="61">
        <v>0</v>
      </c>
      <c r="P557" s="61">
        <v>0</v>
      </c>
      <c r="Q557" s="7">
        <v>0</v>
      </c>
      <c r="R557" s="18">
        <v>0</v>
      </c>
      <c r="S557" s="18">
        <v>0</v>
      </c>
      <c r="T557" s="18">
        <v>0</v>
      </c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</row>
    <row r="558" spans="1:144" s="18" customFormat="1" ht="18" customHeight="1" hidden="1">
      <c r="A558" s="19"/>
      <c r="B558" s="20"/>
      <c r="C558" s="20" t="s">
        <v>114</v>
      </c>
      <c r="D558" s="21" t="s">
        <v>119</v>
      </c>
      <c r="E558" s="21"/>
      <c r="F558" s="99"/>
      <c r="G558" s="7">
        <v>36702</v>
      </c>
      <c r="H558" s="7">
        <v>36702</v>
      </c>
      <c r="I558" s="7">
        <v>36702</v>
      </c>
      <c r="J558" s="7">
        <v>36702</v>
      </c>
      <c r="K558" s="7">
        <v>0</v>
      </c>
      <c r="L558" s="7">
        <v>0</v>
      </c>
      <c r="M558" s="61">
        <v>0</v>
      </c>
      <c r="N558" s="61">
        <v>0</v>
      </c>
      <c r="O558" s="61">
        <v>0</v>
      </c>
      <c r="P558" s="61">
        <v>0</v>
      </c>
      <c r="Q558" s="7">
        <v>0</v>
      </c>
      <c r="S558" s="18">
        <v>0</v>
      </c>
      <c r="T558" s="18">
        <v>0</v>
      </c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</row>
    <row r="559" spans="1:144" s="18" customFormat="1" ht="18" customHeight="1" hidden="1">
      <c r="A559" s="19"/>
      <c r="B559" s="20"/>
      <c r="C559" s="20" t="s">
        <v>115</v>
      </c>
      <c r="D559" s="21" t="s">
        <v>152</v>
      </c>
      <c r="E559" s="21"/>
      <c r="F559" s="99"/>
      <c r="G559" s="7">
        <v>5800</v>
      </c>
      <c r="H559" s="7">
        <v>5800</v>
      </c>
      <c r="I559" s="7">
        <v>5800</v>
      </c>
      <c r="J559" s="7">
        <v>5800</v>
      </c>
      <c r="K559" s="7">
        <v>0</v>
      </c>
      <c r="L559" s="7">
        <v>0</v>
      </c>
      <c r="M559" s="61">
        <v>0</v>
      </c>
      <c r="N559" s="61">
        <v>0</v>
      </c>
      <c r="O559" s="61">
        <v>0</v>
      </c>
      <c r="P559" s="61">
        <v>0</v>
      </c>
      <c r="Q559" s="7">
        <v>0</v>
      </c>
      <c r="S559" s="18">
        <v>0</v>
      </c>
      <c r="T559" s="18">
        <v>0</v>
      </c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</row>
    <row r="560" spans="1:144" s="18" customFormat="1" ht="18" customHeight="1" hidden="1">
      <c r="A560" s="19"/>
      <c r="B560" s="20"/>
      <c r="C560" s="20" t="s">
        <v>116</v>
      </c>
      <c r="D560" s="21" t="s">
        <v>190</v>
      </c>
      <c r="E560" s="21"/>
      <c r="F560" s="99"/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61">
        <v>0</v>
      </c>
      <c r="N560" s="61">
        <v>0</v>
      </c>
      <c r="O560" s="61">
        <v>0</v>
      </c>
      <c r="P560" s="61">
        <v>0</v>
      </c>
      <c r="Q560" s="7">
        <v>0</v>
      </c>
      <c r="R560" s="18">
        <v>0</v>
      </c>
      <c r="S560" s="18">
        <v>0</v>
      </c>
      <c r="T560" s="18">
        <v>0</v>
      </c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</row>
    <row r="561" spans="1:144" s="18" customFormat="1" ht="18" customHeight="1" hidden="1">
      <c r="A561" s="19"/>
      <c r="B561" s="20"/>
      <c r="C561" s="20" t="s">
        <v>135</v>
      </c>
      <c r="D561" s="21" t="s">
        <v>121</v>
      </c>
      <c r="E561" s="21"/>
      <c r="F561" s="99"/>
      <c r="G561" s="7">
        <v>2000</v>
      </c>
      <c r="H561" s="7">
        <v>2000</v>
      </c>
      <c r="I561" s="7">
        <v>2000</v>
      </c>
      <c r="J561" s="7">
        <v>0</v>
      </c>
      <c r="K561" s="7">
        <v>2000</v>
      </c>
      <c r="L561" s="7">
        <v>0</v>
      </c>
      <c r="M561" s="61">
        <v>0</v>
      </c>
      <c r="N561" s="61">
        <v>0</v>
      </c>
      <c r="O561" s="61">
        <v>0</v>
      </c>
      <c r="P561" s="61">
        <v>0</v>
      </c>
      <c r="Q561" s="7">
        <v>0</v>
      </c>
      <c r="R561" s="18">
        <v>0</v>
      </c>
      <c r="S561" s="18">
        <v>0</v>
      </c>
      <c r="T561" s="18">
        <v>0</v>
      </c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</row>
    <row r="562" spans="1:144" s="18" customFormat="1" ht="18" customHeight="1" hidden="1">
      <c r="A562" s="19"/>
      <c r="B562" s="20"/>
      <c r="C562" s="20">
        <v>4270</v>
      </c>
      <c r="D562" s="21" t="s">
        <v>122</v>
      </c>
      <c r="E562" s="21"/>
      <c r="F562" s="99"/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61">
        <v>0</v>
      </c>
      <c r="N562" s="61">
        <v>0</v>
      </c>
      <c r="O562" s="61">
        <v>0</v>
      </c>
      <c r="P562" s="61">
        <v>0</v>
      </c>
      <c r="Q562" s="7">
        <v>0</v>
      </c>
      <c r="R562" s="18">
        <v>0</v>
      </c>
      <c r="S562" s="18">
        <v>0</v>
      </c>
      <c r="T562" s="18">
        <v>0</v>
      </c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</row>
    <row r="563" spans="1:144" s="18" customFormat="1" ht="18" customHeight="1" hidden="1">
      <c r="A563" s="19"/>
      <c r="B563" s="20"/>
      <c r="C563" s="20" t="s">
        <v>136</v>
      </c>
      <c r="D563" s="21" t="s">
        <v>153</v>
      </c>
      <c r="E563" s="21"/>
      <c r="F563" s="99"/>
      <c r="G563" s="7">
        <v>1200</v>
      </c>
      <c r="H563" s="7">
        <v>1200</v>
      </c>
      <c r="I563" s="7">
        <v>1200</v>
      </c>
      <c r="J563" s="7">
        <v>0</v>
      </c>
      <c r="K563" s="7">
        <v>1200</v>
      </c>
      <c r="L563" s="7">
        <v>0</v>
      </c>
      <c r="M563" s="61">
        <v>0</v>
      </c>
      <c r="N563" s="61">
        <v>0</v>
      </c>
      <c r="O563" s="61">
        <v>0</v>
      </c>
      <c r="P563" s="61">
        <v>0</v>
      </c>
      <c r="Q563" s="7">
        <v>0</v>
      </c>
      <c r="R563" s="18">
        <v>0</v>
      </c>
      <c r="S563" s="18">
        <v>0</v>
      </c>
      <c r="T563" s="18">
        <v>0</v>
      </c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</row>
    <row r="564" spans="1:144" s="18" customFormat="1" ht="18" customHeight="1" hidden="1">
      <c r="A564" s="19"/>
      <c r="B564" s="20"/>
      <c r="C564" s="20" t="s">
        <v>132</v>
      </c>
      <c r="D564" s="21" t="s">
        <v>123</v>
      </c>
      <c r="E564" s="21"/>
      <c r="F564" s="99"/>
      <c r="G564" s="7">
        <v>3000</v>
      </c>
      <c r="H564" s="7">
        <v>3000</v>
      </c>
      <c r="I564" s="7">
        <v>3000</v>
      </c>
      <c r="J564" s="7">
        <v>0</v>
      </c>
      <c r="K564" s="7">
        <v>3000</v>
      </c>
      <c r="L564" s="7">
        <v>0</v>
      </c>
      <c r="M564" s="61">
        <v>0</v>
      </c>
      <c r="N564" s="61">
        <v>0</v>
      </c>
      <c r="O564" s="61">
        <v>0</v>
      </c>
      <c r="P564" s="61">
        <v>0</v>
      </c>
      <c r="Q564" s="7">
        <v>0</v>
      </c>
      <c r="S564" s="18">
        <v>0</v>
      </c>
      <c r="T564" s="18">
        <v>0</v>
      </c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</row>
    <row r="565" spans="1:144" s="18" customFormat="1" ht="39" customHeight="1" hidden="1">
      <c r="A565" s="19"/>
      <c r="B565" s="20"/>
      <c r="C565" s="20">
        <v>4360</v>
      </c>
      <c r="D565" s="21" t="s">
        <v>362</v>
      </c>
      <c r="E565" s="21"/>
      <c r="F565" s="99"/>
      <c r="G565" s="7">
        <v>500</v>
      </c>
      <c r="H565" s="7">
        <v>500</v>
      </c>
      <c r="I565" s="7">
        <v>500</v>
      </c>
      <c r="J565" s="7">
        <v>0</v>
      </c>
      <c r="K565" s="7">
        <v>500</v>
      </c>
      <c r="L565" s="7">
        <v>0</v>
      </c>
      <c r="M565" s="61">
        <v>0</v>
      </c>
      <c r="N565" s="61">
        <v>0</v>
      </c>
      <c r="O565" s="61">
        <v>0</v>
      </c>
      <c r="P565" s="61">
        <v>0</v>
      </c>
      <c r="Q565" s="7">
        <v>0</v>
      </c>
      <c r="S565" s="18">
        <v>0</v>
      </c>
      <c r="T565" s="18">
        <v>0</v>
      </c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</row>
    <row r="566" spans="1:144" s="18" customFormat="1" ht="18" customHeight="1" hidden="1">
      <c r="A566" s="19"/>
      <c r="B566" s="20"/>
      <c r="C566" s="20" t="s">
        <v>187</v>
      </c>
      <c r="D566" s="21" t="s">
        <v>195</v>
      </c>
      <c r="E566" s="21"/>
      <c r="F566" s="99"/>
      <c r="G566" s="7">
        <v>17800</v>
      </c>
      <c r="H566" s="7">
        <v>17800</v>
      </c>
      <c r="I566" s="7">
        <v>17800</v>
      </c>
      <c r="J566" s="7">
        <v>0</v>
      </c>
      <c r="K566" s="7">
        <v>17800</v>
      </c>
      <c r="L566" s="7">
        <v>0</v>
      </c>
      <c r="M566" s="61">
        <v>0</v>
      </c>
      <c r="N566" s="61">
        <v>0</v>
      </c>
      <c r="O566" s="61">
        <v>0</v>
      </c>
      <c r="P566" s="61">
        <v>0</v>
      </c>
      <c r="Q566" s="7">
        <v>0</v>
      </c>
      <c r="R566" s="18">
        <v>0</v>
      </c>
      <c r="S566" s="18">
        <v>0</v>
      </c>
      <c r="T566" s="18">
        <v>0</v>
      </c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</row>
    <row r="567" spans="1:144" s="40" customFormat="1" ht="25.5" customHeight="1" hidden="1">
      <c r="A567" s="19"/>
      <c r="B567" s="58"/>
      <c r="C567" s="58">
        <v>6050</v>
      </c>
      <c r="D567" s="59" t="s">
        <v>131</v>
      </c>
      <c r="E567" s="59"/>
      <c r="F567" s="101"/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61">
        <v>0</v>
      </c>
      <c r="N567" s="61">
        <v>0</v>
      </c>
      <c r="O567" s="61">
        <v>0</v>
      </c>
      <c r="P567" s="61">
        <v>0</v>
      </c>
      <c r="Q567" s="7">
        <v>0</v>
      </c>
      <c r="R567" s="18">
        <v>0</v>
      </c>
      <c r="S567" s="18">
        <v>0</v>
      </c>
      <c r="T567" s="18">
        <v>0</v>
      </c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</row>
    <row r="568" spans="1:144" s="40" customFormat="1" ht="11.25" customHeight="1" hidden="1">
      <c r="A568" s="15"/>
      <c r="B568" s="16"/>
      <c r="C568" s="16"/>
      <c r="D568" s="17"/>
      <c r="E568" s="17"/>
      <c r="F568" s="60"/>
      <c r="G568" s="93"/>
      <c r="H568" s="34"/>
      <c r="I568" s="34"/>
      <c r="J568" s="34"/>
      <c r="K568" s="34"/>
      <c r="L568" s="34"/>
      <c r="M568" s="61"/>
      <c r="N568" s="61"/>
      <c r="O568" s="61"/>
      <c r="P568" s="61"/>
      <c r="Q568" s="7"/>
      <c r="R568" s="18"/>
      <c r="S568" s="18"/>
      <c r="T568" s="18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</row>
    <row r="569" spans="1:144" s="18" customFormat="1" ht="27" customHeight="1" hidden="1">
      <c r="A569" s="15">
        <v>921</v>
      </c>
      <c r="B569" s="16"/>
      <c r="C569" s="16"/>
      <c r="D569" s="17" t="s">
        <v>36</v>
      </c>
      <c r="E569" s="17">
        <f>E570+E576+E578</f>
        <v>0</v>
      </c>
      <c r="F569" s="100">
        <f aca="true" t="shared" si="71" ref="F569:T569">F570+F576+F578</f>
        <v>0</v>
      </c>
      <c r="G569" s="17">
        <f t="shared" si="71"/>
        <v>575950</v>
      </c>
      <c r="H569" s="17">
        <f t="shared" si="71"/>
        <v>575950</v>
      </c>
      <c r="I569" s="17">
        <f t="shared" si="71"/>
        <v>31000</v>
      </c>
      <c r="J569" s="17">
        <f t="shared" si="71"/>
        <v>7000</v>
      </c>
      <c r="K569" s="17">
        <f t="shared" si="71"/>
        <v>24000</v>
      </c>
      <c r="L569" s="17">
        <f t="shared" si="71"/>
        <v>544950</v>
      </c>
      <c r="M569" s="17">
        <f t="shared" si="71"/>
        <v>0</v>
      </c>
      <c r="N569" s="17">
        <f t="shared" si="71"/>
        <v>0</v>
      </c>
      <c r="O569" s="17">
        <f t="shared" si="71"/>
        <v>0</v>
      </c>
      <c r="P569" s="17">
        <f t="shared" si="71"/>
        <v>0</v>
      </c>
      <c r="Q569" s="17">
        <f t="shared" si="71"/>
        <v>0</v>
      </c>
      <c r="R569" s="17">
        <f t="shared" si="71"/>
        <v>0</v>
      </c>
      <c r="S569" s="17">
        <f t="shared" si="71"/>
        <v>0</v>
      </c>
      <c r="T569" s="17">
        <f t="shared" si="71"/>
        <v>0</v>
      </c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</row>
    <row r="570" spans="1:144" s="18" customFormat="1" ht="18" customHeight="1" hidden="1">
      <c r="A570" s="19"/>
      <c r="B570" s="20">
        <v>92105</v>
      </c>
      <c r="C570" s="20"/>
      <c r="D570" s="21" t="s">
        <v>37</v>
      </c>
      <c r="E570" s="21">
        <f>SUM(E571:E575)</f>
        <v>0</v>
      </c>
      <c r="F570" s="21">
        <f>SUM(F571:F575)</f>
        <v>0</v>
      </c>
      <c r="G570" s="7">
        <f aca="true" t="shared" si="72" ref="G570:L570">SUM(G571:G575)</f>
        <v>31000</v>
      </c>
      <c r="H570" s="7">
        <f t="shared" si="72"/>
        <v>31000</v>
      </c>
      <c r="I570" s="7">
        <f t="shared" si="72"/>
        <v>31000</v>
      </c>
      <c r="J570" s="7">
        <f t="shared" si="72"/>
        <v>7000</v>
      </c>
      <c r="K570" s="7">
        <f t="shared" si="72"/>
        <v>24000</v>
      </c>
      <c r="L570" s="7">
        <f t="shared" si="72"/>
        <v>0</v>
      </c>
      <c r="M570" s="61">
        <v>0</v>
      </c>
      <c r="N570" s="61">
        <v>0</v>
      </c>
      <c r="O570" s="61">
        <v>0</v>
      </c>
      <c r="P570" s="61">
        <v>0</v>
      </c>
      <c r="Q570" s="7">
        <v>0</v>
      </c>
      <c r="R570" s="18">
        <v>0</v>
      </c>
      <c r="S570" s="18">
        <v>0</v>
      </c>
      <c r="T570" s="18">
        <v>0</v>
      </c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</row>
    <row r="571" spans="1:144" s="18" customFormat="1" ht="18" customHeight="1" hidden="1">
      <c r="A571" s="19"/>
      <c r="B571" s="20"/>
      <c r="C571" s="20" t="s">
        <v>116</v>
      </c>
      <c r="D571" s="21" t="s">
        <v>190</v>
      </c>
      <c r="E571" s="21"/>
      <c r="F571" s="99"/>
      <c r="G571" s="7">
        <v>7000</v>
      </c>
      <c r="H571" s="7">
        <v>7000</v>
      </c>
      <c r="I571" s="7">
        <v>7000</v>
      </c>
      <c r="J571" s="7">
        <v>7000</v>
      </c>
      <c r="K571" s="7">
        <v>0</v>
      </c>
      <c r="L571" s="7">
        <v>0</v>
      </c>
      <c r="M571" s="61">
        <v>0</v>
      </c>
      <c r="N571" s="61">
        <v>0</v>
      </c>
      <c r="O571" s="61">
        <v>0</v>
      </c>
      <c r="P571" s="61">
        <v>0</v>
      </c>
      <c r="Q571" s="7">
        <v>0</v>
      </c>
      <c r="R571" s="18">
        <v>0</v>
      </c>
      <c r="S571" s="18">
        <v>0</v>
      </c>
      <c r="T571" s="18">
        <v>0</v>
      </c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</row>
    <row r="572" spans="1:144" s="18" customFormat="1" ht="18" customHeight="1" hidden="1">
      <c r="A572" s="19"/>
      <c r="B572" s="20"/>
      <c r="C572" s="20" t="s">
        <v>135</v>
      </c>
      <c r="D572" s="21" t="s">
        <v>121</v>
      </c>
      <c r="E572" s="21"/>
      <c r="F572" s="99"/>
      <c r="G572" s="7">
        <v>9500</v>
      </c>
      <c r="H572" s="7">
        <v>9500</v>
      </c>
      <c r="I572" s="7">
        <v>9500</v>
      </c>
      <c r="J572" s="7">
        <v>0</v>
      </c>
      <c r="K572" s="7">
        <v>9500</v>
      </c>
      <c r="L572" s="7">
        <v>0</v>
      </c>
      <c r="M572" s="61">
        <v>0</v>
      </c>
      <c r="N572" s="61">
        <v>0</v>
      </c>
      <c r="O572" s="61">
        <v>0</v>
      </c>
      <c r="P572" s="61">
        <v>0</v>
      </c>
      <c r="Q572" s="7">
        <v>0</v>
      </c>
      <c r="R572" s="18">
        <v>0</v>
      </c>
      <c r="S572" s="18">
        <v>0</v>
      </c>
      <c r="T572" s="18">
        <v>0</v>
      </c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</row>
    <row r="573" spans="1:144" s="18" customFormat="1" ht="18" customHeight="1" hidden="1">
      <c r="A573" s="19"/>
      <c r="B573" s="20"/>
      <c r="C573" s="20" t="s">
        <v>126</v>
      </c>
      <c r="D573" s="21" t="s">
        <v>129</v>
      </c>
      <c r="E573" s="21"/>
      <c r="F573" s="99"/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61">
        <v>0</v>
      </c>
      <c r="N573" s="61">
        <v>0</v>
      </c>
      <c r="O573" s="61">
        <v>0</v>
      </c>
      <c r="P573" s="61">
        <v>0</v>
      </c>
      <c r="Q573" s="7">
        <v>0</v>
      </c>
      <c r="R573" s="18">
        <v>0</v>
      </c>
      <c r="S573" s="18">
        <v>0</v>
      </c>
      <c r="T573" s="18">
        <v>0</v>
      </c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</row>
    <row r="574" spans="1:144" s="18" customFormat="1" ht="18" customHeight="1" hidden="1">
      <c r="A574" s="19"/>
      <c r="B574" s="20"/>
      <c r="C574" s="20">
        <v>4300</v>
      </c>
      <c r="D574" s="21" t="s">
        <v>123</v>
      </c>
      <c r="E574" s="21"/>
      <c r="F574" s="99"/>
      <c r="G574" s="7">
        <v>14200</v>
      </c>
      <c r="H574" s="7">
        <v>14200</v>
      </c>
      <c r="I574" s="7">
        <v>14200</v>
      </c>
      <c r="J574" s="7">
        <v>0</v>
      </c>
      <c r="K574" s="7">
        <v>14200</v>
      </c>
      <c r="L574" s="7">
        <v>0</v>
      </c>
      <c r="M574" s="61">
        <v>0</v>
      </c>
      <c r="N574" s="61">
        <v>0</v>
      </c>
      <c r="O574" s="61">
        <v>0</v>
      </c>
      <c r="P574" s="61">
        <v>0</v>
      </c>
      <c r="Q574" s="7">
        <v>0</v>
      </c>
      <c r="S574" s="18">
        <v>0</v>
      </c>
      <c r="T574" s="18">
        <v>0</v>
      </c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</row>
    <row r="575" spans="1:144" s="18" customFormat="1" ht="18" customHeight="1" hidden="1">
      <c r="A575" s="19"/>
      <c r="B575" s="20"/>
      <c r="C575" s="20" t="s">
        <v>117</v>
      </c>
      <c r="D575" s="21" t="s">
        <v>124</v>
      </c>
      <c r="E575" s="21"/>
      <c r="F575" s="99"/>
      <c r="G575" s="7">
        <v>300</v>
      </c>
      <c r="H575" s="7">
        <v>300</v>
      </c>
      <c r="I575" s="7">
        <v>300</v>
      </c>
      <c r="J575" s="7">
        <v>0</v>
      </c>
      <c r="K575" s="7">
        <v>300</v>
      </c>
      <c r="L575" s="7">
        <v>0</v>
      </c>
      <c r="M575" s="61">
        <v>0</v>
      </c>
      <c r="N575" s="61">
        <v>0</v>
      </c>
      <c r="O575" s="61">
        <v>0</v>
      </c>
      <c r="P575" s="61">
        <v>0</v>
      </c>
      <c r="Q575" s="7">
        <v>0</v>
      </c>
      <c r="S575" s="18">
        <v>0</v>
      </c>
      <c r="T575" s="18">
        <v>0</v>
      </c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</row>
    <row r="576" spans="1:144" s="18" customFormat="1" ht="28.5" customHeight="1" hidden="1">
      <c r="A576" s="19"/>
      <c r="B576" s="20">
        <v>92109</v>
      </c>
      <c r="C576" s="20"/>
      <c r="D576" s="21" t="s">
        <v>38</v>
      </c>
      <c r="E576" s="21"/>
      <c r="F576" s="99"/>
      <c r="G576" s="21">
        <f aca="true" t="shared" si="73" ref="G576:L576">SUM(G577:G577)</f>
        <v>254750</v>
      </c>
      <c r="H576" s="21">
        <f t="shared" si="73"/>
        <v>254750</v>
      </c>
      <c r="I576" s="21">
        <f t="shared" si="73"/>
        <v>0</v>
      </c>
      <c r="J576" s="21">
        <f t="shared" si="73"/>
        <v>0</v>
      </c>
      <c r="K576" s="21">
        <f t="shared" si="73"/>
        <v>0</v>
      </c>
      <c r="L576" s="21">
        <f t="shared" si="73"/>
        <v>254750</v>
      </c>
      <c r="M576" s="61">
        <v>0</v>
      </c>
      <c r="N576" s="61">
        <v>0</v>
      </c>
      <c r="O576" s="61">
        <v>0</v>
      </c>
      <c r="P576" s="61">
        <v>0</v>
      </c>
      <c r="Q576" s="7">
        <v>0</v>
      </c>
      <c r="R576" s="18">
        <v>0</v>
      </c>
      <c r="S576" s="18">
        <v>0</v>
      </c>
      <c r="T576" s="18">
        <v>0</v>
      </c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</row>
    <row r="577" spans="1:144" s="18" customFormat="1" ht="25.5" hidden="1">
      <c r="A577" s="19"/>
      <c r="B577" s="20"/>
      <c r="C577" s="20" t="s">
        <v>214</v>
      </c>
      <c r="D577" s="21" t="s">
        <v>220</v>
      </c>
      <c r="E577" s="21"/>
      <c r="F577" s="99"/>
      <c r="G577" s="7">
        <v>254750</v>
      </c>
      <c r="H577" s="7">
        <v>254750</v>
      </c>
      <c r="I577" s="7">
        <v>0</v>
      </c>
      <c r="J577" s="7">
        <v>0</v>
      </c>
      <c r="K577" s="7">
        <v>0</v>
      </c>
      <c r="L577" s="7">
        <v>254750</v>
      </c>
      <c r="M577" s="61">
        <v>0</v>
      </c>
      <c r="N577" s="61">
        <v>0</v>
      </c>
      <c r="O577" s="61">
        <v>0</v>
      </c>
      <c r="P577" s="61">
        <v>0</v>
      </c>
      <c r="Q577" s="7">
        <v>0</v>
      </c>
      <c r="R577" s="18">
        <v>0</v>
      </c>
      <c r="S577" s="18">
        <v>0</v>
      </c>
      <c r="T577" s="18">
        <v>0</v>
      </c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</row>
    <row r="578" spans="1:144" s="18" customFormat="1" ht="15" customHeight="1" hidden="1">
      <c r="A578" s="19"/>
      <c r="B578" s="20">
        <v>92116</v>
      </c>
      <c r="C578" s="20"/>
      <c r="D578" s="21" t="s">
        <v>39</v>
      </c>
      <c r="E578" s="21"/>
      <c r="F578" s="99"/>
      <c r="G578" s="21">
        <f>SUM(G579:G579)</f>
        <v>290200</v>
      </c>
      <c r="H578" s="21">
        <f>SUM(H579:H579)</f>
        <v>290200</v>
      </c>
      <c r="I578" s="21">
        <f>SUM(I579:I579)</f>
        <v>0</v>
      </c>
      <c r="J578" s="21">
        <f>SUM(J579:J579)</f>
        <v>0</v>
      </c>
      <c r="K578" s="21">
        <v>0</v>
      </c>
      <c r="L578" s="21">
        <f>SUM(L579:L579)</f>
        <v>290200</v>
      </c>
      <c r="M578" s="61">
        <v>0</v>
      </c>
      <c r="N578" s="61">
        <v>0</v>
      </c>
      <c r="O578" s="61">
        <v>0</v>
      </c>
      <c r="P578" s="61">
        <v>0</v>
      </c>
      <c r="Q578" s="7">
        <v>0</v>
      </c>
      <c r="R578" s="18">
        <v>0</v>
      </c>
      <c r="S578" s="18">
        <v>0</v>
      </c>
      <c r="T578" s="18">
        <v>0</v>
      </c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</row>
    <row r="579" spans="1:144" s="18" customFormat="1" ht="25.5" hidden="1">
      <c r="A579" s="19"/>
      <c r="B579" s="20"/>
      <c r="C579" s="20" t="s">
        <v>214</v>
      </c>
      <c r="D579" s="21" t="s">
        <v>220</v>
      </c>
      <c r="E579" s="21"/>
      <c r="F579" s="99"/>
      <c r="G579" s="7">
        <v>290200</v>
      </c>
      <c r="H579" s="7">
        <v>290200</v>
      </c>
      <c r="I579" s="7">
        <v>0</v>
      </c>
      <c r="J579" s="7">
        <v>0</v>
      </c>
      <c r="K579" s="7">
        <v>0</v>
      </c>
      <c r="L579" s="7">
        <v>290200</v>
      </c>
      <c r="M579" s="61">
        <v>0</v>
      </c>
      <c r="N579" s="61">
        <v>0</v>
      </c>
      <c r="O579" s="61">
        <v>0</v>
      </c>
      <c r="P579" s="61">
        <v>0</v>
      </c>
      <c r="Q579" s="7">
        <v>0</v>
      </c>
      <c r="R579" s="18">
        <v>0</v>
      </c>
      <c r="S579" s="18">
        <v>0</v>
      </c>
      <c r="T579" s="18">
        <v>0</v>
      </c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</row>
    <row r="580" spans="1:144" s="40" customFormat="1" ht="11.25" customHeight="1" hidden="1">
      <c r="A580" s="19"/>
      <c r="B580" s="20"/>
      <c r="C580" s="20"/>
      <c r="D580" s="21"/>
      <c r="E580" s="21"/>
      <c r="F580" s="52"/>
      <c r="G580" s="69"/>
      <c r="H580" s="34"/>
      <c r="I580" s="34"/>
      <c r="J580" s="34"/>
      <c r="K580" s="34"/>
      <c r="L580" s="34"/>
      <c r="M580" s="61">
        <v>0</v>
      </c>
      <c r="N580" s="61">
        <v>0</v>
      </c>
      <c r="O580" s="61">
        <v>0</v>
      </c>
      <c r="P580" s="61">
        <v>0</v>
      </c>
      <c r="Q580" s="7">
        <v>0</v>
      </c>
      <c r="R580" s="18">
        <v>0</v>
      </c>
      <c r="S580" s="18">
        <v>0</v>
      </c>
      <c r="T580" s="18">
        <v>0</v>
      </c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</row>
    <row r="581" spans="1:144" s="18" customFormat="1" ht="21" customHeight="1" hidden="1">
      <c r="A581" s="15">
        <v>926</v>
      </c>
      <c r="B581" s="16"/>
      <c r="C581" s="16"/>
      <c r="D581" s="17" t="s">
        <v>387</v>
      </c>
      <c r="E581" s="17">
        <f>E582+E600+E603</f>
        <v>0</v>
      </c>
      <c r="F581" s="100">
        <f aca="true" t="shared" si="74" ref="F581:T581">F582+F600+F603</f>
        <v>0</v>
      </c>
      <c r="G581" s="17">
        <f t="shared" si="74"/>
        <v>294593</v>
      </c>
      <c r="H581" s="17">
        <f t="shared" si="74"/>
        <v>269593</v>
      </c>
      <c r="I581" s="17">
        <f t="shared" si="74"/>
        <v>143633</v>
      </c>
      <c r="J581" s="17">
        <f t="shared" si="74"/>
        <v>63506</v>
      </c>
      <c r="K581" s="17">
        <f t="shared" si="74"/>
        <v>80127</v>
      </c>
      <c r="L581" s="17">
        <f t="shared" si="74"/>
        <v>125000</v>
      </c>
      <c r="M581" s="17">
        <f t="shared" si="74"/>
        <v>960</v>
      </c>
      <c r="N581" s="17">
        <f t="shared" si="74"/>
        <v>0</v>
      </c>
      <c r="O581" s="17">
        <f t="shared" si="74"/>
        <v>0</v>
      </c>
      <c r="P581" s="17">
        <f t="shared" si="74"/>
        <v>0</v>
      </c>
      <c r="Q581" s="17">
        <f t="shared" si="74"/>
        <v>25000</v>
      </c>
      <c r="R581" s="17">
        <f t="shared" si="74"/>
        <v>25000</v>
      </c>
      <c r="S581" s="17">
        <f t="shared" si="74"/>
        <v>0</v>
      </c>
      <c r="T581" s="17">
        <f t="shared" si="74"/>
        <v>0</v>
      </c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</row>
    <row r="582" spans="1:144" s="38" customFormat="1" ht="18" customHeight="1" hidden="1">
      <c r="A582" s="35"/>
      <c r="B582" s="37">
        <v>92601</v>
      </c>
      <c r="C582" s="37"/>
      <c r="D582" s="30" t="s">
        <v>342</v>
      </c>
      <c r="E582" s="30">
        <f>SUM(E583:E599)</f>
        <v>0</v>
      </c>
      <c r="F582" s="102">
        <f aca="true" t="shared" si="75" ref="F582:T582">SUM(F583:F599)</f>
        <v>0</v>
      </c>
      <c r="G582" s="30">
        <f t="shared" si="75"/>
        <v>154593</v>
      </c>
      <c r="H582" s="30">
        <f t="shared" si="75"/>
        <v>144593</v>
      </c>
      <c r="I582" s="30">
        <f t="shared" si="75"/>
        <v>143633</v>
      </c>
      <c r="J582" s="30">
        <f t="shared" si="75"/>
        <v>63506</v>
      </c>
      <c r="K582" s="30">
        <f t="shared" si="75"/>
        <v>80127</v>
      </c>
      <c r="L582" s="30">
        <f t="shared" si="75"/>
        <v>0</v>
      </c>
      <c r="M582" s="30">
        <f t="shared" si="75"/>
        <v>960</v>
      </c>
      <c r="N582" s="30">
        <f t="shared" si="75"/>
        <v>0</v>
      </c>
      <c r="O582" s="30">
        <f t="shared" si="75"/>
        <v>0</v>
      </c>
      <c r="P582" s="30">
        <f t="shared" si="75"/>
        <v>0</v>
      </c>
      <c r="Q582" s="30">
        <f t="shared" si="75"/>
        <v>10000</v>
      </c>
      <c r="R582" s="30">
        <f t="shared" si="75"/>
        <v>10000</v>
      </c>
      <c r="S582" s="30">
        <f t="shared" si="75"/>
        <v>0</v>
      </c>
      <c r="T582" s="30">
        <f t="shared" si="75"/>
        <v>0</v>
      </c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  <c r="ED582" s="66"/>
      <c r="EE582" s="66"/>
      <c r="EF582" s="66"/>
      <c r="EG582" s="66"/>
      <c r="EH582" s="66"/>
      <c r="EI582" s="66"/>
      <c r="EJ582" s="66"/>
      <c r="EK582" s="66"/>
      <c r="EL582" s="66"/>
      <c r="EM582" s="66"/>
      <c r="EN582" s="66"/>
    </row>
    <row r="583" spans="1:144" s="38" customFormat="1" ht="27.75" customHeight="1" hidden="1">
      <c r="A583" s="35"/>
      <c r="B583" s="37"/>
      <c r="C583" s="37">
        <v>3020</v>
      </c>
      <c r="D583" s="21" t="s">
        <v>365</v>
      </c>
      <c r="E583" s="21"/>
      <c r="F583" s="99"/>
      <c r="G583" s="30">
        <v>960</v>
      </c>
      <c r="H583" s="30">
        <v>960</v>
      </c>
      <c r="I583" s="30">
        <v>0</v>
      </c>
      <c r="J583" s="30">
        <v>0</v>
      </c>
      <c r="K583" s="30">
        <v>0</v>
      </c>
      <c r="L583" s="30">
        <v>0</v>
      </c>
      <c r="M583" s="61">
        <v>960</v>
      </c>
      <c r="N583" s="61">
        <v>0</v>
      </c>
      <c r="O583" s="61">
        <v>0</v>
      </c>
      <c r="P583" s="61">
        <v>0</v>
      </c>
      <c r="Q583" s="7">
        <v>0</v>
      </c>
      <c r="R583" s="18">
        <v>0</v>
      </c>
      <c r="S583" s="18">
        <v>0</v>
      </c>
      <c r="T583" s="18">
        <v>0</v>
      </c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  <c r="ED583" s="66"/>
      <c r="EE583" s="66"/>
      <c r="EF583" s="66"/>
      <c r="EG583" s="66"/>
      <c r="EH583" s="66"/>
      <c r="EI583" s="66"/>
      <c r="EJ583" s="66"/>
      <c r="EK583" s="66"/>
      <c r="EL583" s="66"/>
      <c r="EM583" s="66"/>
      <c r="EN583" s="66"/>
    </row>
    <row r="584" spans="1:144" s="38" customFormat="1" ht="18" customHeight="1" hidden="1">
      <c r="A584" s="35"/>
      <c r="B584" s="37"/>
      <c r="C584" s="37">
        <v>4010</v>
      </c>
      <c r="D584" s="30" t="s">
        <v>150</v>
      </c>
      <c r="E584" s="30"/>
      <c r="F584" s="102"/>
      <c r="G584" s="30">
        <v>44481</v>
      </c>
      <c r="H584" s="30">
        <v>44481</v>
      </c>
      <c r="I584" s="30">
        <v>44481</v>
      </c>
      <c r="J584" s="30">
        <v>44481</v>
      </c>
      <c r="K584" s="30">
        <v>0</v>
      </c>
      <c r="L584" s="30">
        <v>0</v>
      </c>
      <c r="M584" s="61">
        <v>0</v>
      </c>
      <c r="N584" s="61">
        <v>0</v>
      </c>
      <c r="O584" s="61">
        <v>0</v>
      </c>
      <c r="P584" s="61">
        <v>0</v>
      </c>
      <c r="Q584" s="7">
        <v>0</v>
      </c>
      <c r="R584" s="18">
        <v>0</v>
      </c>
      <c r="S584" s="18">
        <v>0</v>
      </c>
      <c r="T584" s="18">
        <v>0</v>
      </c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  <c r="ED584" s="66"/>
      <c r="EE584" s="66"/>
      <c r="EF584" s="66"/>
      <c r="EG584" s="66"/>
      <c r="EH584" s="66"/>
      <c r="EI584" s="66"/>
      <c r="EJ584" s="66"/>
      <c r="EK584" s="66"/>
      <c r="EL584" s="66"/>
      <c r="EM584" s="66"/>
      <c r="EN584" s="66"/>
    </row>
    <row r="585" spans="1:144" s="38" customFormat="1" ht="18" customHeight="1" hidden="1">
      <c r="A585" s="35"/>
      <c r="B585" s="37"/>
      <c r="C585" s="37">
        <v>4040</v>
      </c>
      <c r="D585" s="30" t="s">
        <v>151</v>
      </c>
      <c r="E585" s="30"/>
      <c r="F585" s="102"/>
      <c r="G585" s="30">
        <v>3515</v>
      </c>
      <c r="H585" s="30">
        <v>3515</v>
      </c>
      <c r="I585" s="30">
        <v>3515</v>
      </c>
      <c r="J585" s="30">
        <v>3515</v>
      </c>
      <c r="K585" s="30">
        <v>0</v>
      </c>
      <c r="L585" s="30">
        <v>0</v>
      </c>
      <c r="M585" s="61">
        <v>0</v>
      </c>
      <c r="N585" s="61">
        <v>0</v>
      </c>
      <c r="O585" s="61">
        <v>0</v>
      </c>
      <c r="P585" s="61">
        <v>0</v>
      </c>
      <c r="Q585" s="7">
        <v>0</v>
      </c>
      <c r="R585" s="18">
        <v>0</v>
      </c>
      <c r="S585" s="18">
        <v>0</v>
      </c>
      <c r="T585" s="18">
        <v>0</v>
      </c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  <c r="ED585" s="66"/>
      <c r="EE585" s="66"/>
      <c r="EF585" s="66"/>
      <c r="EG585" s="66"/>
      <c r="EH585" s="66"/>
      <c r="EI585" s="66"/>
      <c r="EJ585" s="66"/>
      <c r="EK585" s="66"/>
      <c r="EL585" s="66"/>
      <c r="EM585" s="66"/>
      <c r="EN585" s="66"/>
    </row>
    <row r="586" spans="1:144" s="38" customFormat="1" ht="18" customHeight="1" hidden="1">
      <c r="A586" s="35"/>
      <c r="B586" s="37"/>
      <c r="C586" s="37">
        <v>4110</v>
      </c>
      <c r="D586" s="30" t="s">
        <v>119</v>
      </c>
      <c r="E586" s="30"/>
      <c r="F586" s="102"/>
      <c r="G586" s="30">
        <v>7310</v>
      </c>
      <c r="H586" s="30">
        <v>7310</v>
      </c>
      <c r="I586" s="30">
        <v>7310</v>
      </c>
      <c r="J586" s="30">
        <v>7310</v>
      </c>
      <c r="K586" s="30">
        <v>0</v>
      </c>
      <c r="L586" s="30">
        <v>0</v>
      </c>
      <c r="M586" s="61">
        <v>0</v>
      </c>
      <c r="N586" s="61">
        <v>0</v>
      </c>
      <c r="O586" s="61">
        <v>0</v>
      </c>
      <c r="P586" s="61">
        <v>0</v>
      </c>
      <c r="Q586" s="7">
        <v>0</v>
      </c>
      <c r="R586" s="18">
        <v>0</v>
      </c>
      <c r="S586" s="18">
        <v>0</v>
      </c>
      <c r="T586" s="18">
        <v>0</v>
      </c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  <c r="ED586" s="66"/>
      <c r="EE586" s="66"/>
      <c r="EF586" s="66"/>
      <c r="EG586" s="66"/>
      <c r="EH586" s="66"/>
      <c r="EI586" s="66"/>
      <c r="EJ586" s="66"/>
      <c r="EK586" s="66"/>
      <c r="EL586" s="66"/>
      <c r="EM586" s="66"/>
      <c r="EN586" s="66"/>
    </row>
    <row r="587" spans="1:144" s="38" customFormat="1" ht="18" customHeight="1" hidden="1">
      <c r="A587" s="35"/>
      <c r="B587" s="37"/>
      <c r="C587" s="37">
        <v>4120</v>
      </c>
      <c r="D587" s="30" t="s">
        <v>152</v>
      </c>
      <c r="E587" s="30"/>
      <c r="F587" s="102"/>
      <c r="G587" s="30">
        <v>1200</v>
      </c>
      <c r="H587" s="30">
        <v>1200</v>
      </c>
      <c r="I587" s="30">
        <v>1200</v>
      </c>
      <c r="J587" s="30">
        <v>1200</v>
      </c>
      <c r="K587" s="30">
        <v>0</v>
      </c>
      <c r="L587" s="30">
        <v>0</v>
      </c>
      <c r="M587" s="61">
        <v>0</v>
      </c>
      <c r="N587" s="61">
        <v>0</v>
      </c>
      <c r="O587" s="61">
        <v>0</v>
      </c>
      <c r="P587" s="61">
        <v>0</v>
      </c>
      <c r="Q587" s="7">
        <v>0</v>
      </c>
      <c r="R587" s="18"/>
      <c r="S587" s="18">
        <v>0</v>
      </c>
      <c r="T587" s="18">
        <v>0</v>
      </c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  <c r="ED587" s="66"/>
      <c r="EE587" s="66"/>
      <c r="EF587" s="66"/>
      <c r="EG587" s="66"/>
      <c r="EH587" s="66"/>
      <c r="EI587" s="66"/>
      <c r="EJ587" s="66"/>
      <c r="EK587" s="66"/>
      <c r="EL587" s="66"/>
      <c r="EM587" s="66"/>
      <c r="EN587" s="66"/>
    </row>
    <row r="588" spans="1:144" s="38" customFormat="1" ht="18" customHeight="1" hidden="1">
      <c r="A588" s="35"/>
      <c r="B588" s="37"/>
      <c r="C588" s="37">
        <v>4170</v>
      </c>
      <c r="D588" s="30" t="s">
        <v>120</v>
      </c>
      <c r="E588" s="30"/>
      <c r="F588" s="102"/>
      <c r="G588" s="30">
        <v>7000</v>
      </c>
      <c r="H588" s="30">
        <v>7000</v>
      </c>
      <c r="I588" s="30">
        <v>7000</v>
      </c>
      <c r="J588" s="30">
        <v>7000</v>
      </c>
      <c r="K588" s="30">
        <v>0</v>
      </c>
      <c r="L588" s="30">
        <v>0</v>
      </c>
      <c r="M588" s="61">
        <v>0</v>
      </c>
      <c r="N588" s="61">
        <v>0</v>
      </c>
      <c r="O588" s="61">
        <v>0</v>
      </c>
      <c r="P588" s="61">
        <v>0</v>
      </c>
      <c r="Q588" s="7">
        <v>0</v>
      </c>
      <c r="R588" s="18"/>
      <c r="S588" s="18">
        <v>0</v>
      </c>
      <c r="T588" s="18">
        <v>0</v>
      </c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  <c r="ED588" s="66"/>
      <c r="EE588" s="66"/>
      <c r="EF588" s="66"/>
      <c r="EG588" s="66"/>
      <c r="EH588" s="66"/>
      <c r="EI588" s="66"/>
      <c r="EJ588" s="66"/>
      <c r="EK588" s="66"/>
      <c r="EL588" s="66"/>
      <c r="EM588" s="66"/>
      <c r="EN588" s="66"/>
    </row>
    <row r="589" spans="1:144" s="38" customFormat="1" ht="18" customHeight="1" hidden="1">
      <c r="A589" s="35"/>
      <c r="B589" s="37"/>
      <c r="C589" s="37">
        <v>4210</v>
      </c>
      <c r="D589" s="30" t="s">
        <v>121</v>
      </c>
      <c r="E589" s="30"/>
      <c r="F589" s="102"/>
      <c r="G589" s="30">
        <v>33698</v>
      </c>
      <c r="H589" s="30">
        <v>33698</v>
      </c>
      <c r="I589" s="30">
        <v>33698</v>
      </c>
      <c r="J589" s="30">
        <v>0</v>
      </c>
      <c r="K589" s="30">
        <v>33698</v>
      </c>
      <c r="L589" s="30">
        <v>0</v>
      </c>
      <c r="M589" s="61">
        <v>0</v>
      </c>
      <c r="N589" s="61">
        <v>0</v>
      </c>
      <c r="O589" s="61">
        <v>0</v>
      </c>
      <c r="P589" s="61">
        <v>0</v>
      </c>
      <c r="Q589" s="7">
        <v>0</v>
      </c>
      <c r="R589" s="18">
        <v>0</v>
      </c>
      <c r="S589" s="18">
        <v>0</v>
      </c>
      <c r="T589" s="18">
        <v>0</v>
      </c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  <c r="ED589" s="66"/>
      <c r="EE589" s="66"/>
      <c r="EF589" s="66"/>
      <c r="EG589" s="66"/>
      <c r="EH589" s="66"/>
      <c r="EI589" s="66"/>
      <c r="EJ589" s="66"/>
      <c r="EK589" s="66"/>
      <c r="EL589" s="66"/>
      <c r="EM589" s="66"/>
      <c r="EN589" s="66"/>
    </row>
    <row r="590" spans="1:144" s="38" customFormat="1" ht="27" customHeight="1" hidden="1">
      <c r="A590" s="35"/>
      <c r="B590" s="37"/>
      <c r="C590" s="37">
        <v>4230</v>
      </c>
      <c r="D590" s="21" t="s">
        <v>366</v>
      </c>
      <c r="E590" s="21"/>
      <c r="F590" s="99"/>
      <c r="G590" s="30">
        <v>1000</v>
      </c>
      <c r="H590" s="30">
        <v>1000</v>
      </c>
      <c r="I590" s="30">
        <v>1000</v>
      </c>
      <c r="J590" s="30">
        <v>0</v>
      </c>
      <c r="K590" s="30">
        <v>1000</v>
      </c>
      <c r="L590" s="30">
        <v>0</v>
      </c>
      <c r="M590" s="61">
        <v>0</v>
      </c>
      <c r="N590" s="61">
        <v>0</v>
      </c>
      <c r="O590" s="61">
        <v>0</v>
      </c>
      <c r="P590" s="61">
        <v>0</v>
      </c>
      <c r="Q590" s="7">
        <v>0</v>
      </c>
      <c r="R590" s="18">
        <v>0</v>
      </c>
      <c r="S590" s="18">
        <v>0</v>
      </c>
      <c r="T590" s="18">
        <v>0</v>
      </c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  <c r="ED590" s="66"/>
      <c r="EE590" s="66"/>
      <c r="EF590" s="66"/>
      <c r="EG590" s="66"/>
      <c r="EH590" s="66"/>
      <c r="EI590" s="66"/>
      <c r="EJ590" s="66"/>
      <c r="EK590" s="66"/>
      <c r="EL590" s="66"/>
      <c r="EM590" s="66"/>
      <c r="EN590" s="66"/>
    </row>
    <row r="591" spans="1:144" s="38" customFormat="1" ht="18" customHeight="1" hidden="1">
      <c r="A591" s="35"/>
      <c r="B591" s="37"/>
      <c r="C591" s="37">
        <v>4260</v>
      </c>
      <c r="D591" s="30" t="s">
        <v>129</v>
      </c>
      <c r="E591" s="30"/>
      <c r="F591" s="102"/>
      <c r="G591" s="30">
        <v>19000</v>
      </c>
      <c r="H591" s="30">
        <v>19000</v>
      </c>
      <c r="I591" s="30">
        <v>19000</v>
      </c>
      <c r="J591" s="30">
        <v>0</v>
      </c>
      <c r="K591" s="30">
        <v>19000</v>
      </c>
      <c r="L591" s="30">
        <v>0</v>
      </c>
      <c r="M591" s="61">
        <v>0</v>
      </c>
      <c r="N591" s="61">
        <v>0</v>
      </c>
      <c r="O591" s="61">
        <v>0</v>
      </c>
      <c r="P591" s="61">
        <v>0</v>
      </c>
      <c r="Q591" s="7">
        <v>0</v>
      </c>
      <c r="R591" s="18">
        <v>0</v>
      </c>
      <c r="S591" s="18">
        <v>0</v>
      </c>
      <c r="T591" s="18">
        <v>0</v>
      </c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  <c r="ED591" s="66"/>
      <c r="EE591" s="66"/>
      <c r="EF591" s="66"/>
      <c r="EG591" s="66"/>
      <c r="EH591" s="66"/>
      <c r="EI591" s="66"/>
      <c r="EJ591" s="66"/>
      <c r="EK591" s="66"/>
      <c r="EL591" s="66"/>
      <c r="EM591" s="66"/>
      <c r="EN591" s="66"/>
    </row>
    <row r="592" spans="1:144" s="38" customFormat="1" ht="18" customHeight="1" hidden="1">
      <c r="A592" s="35"/>
      <c r="B592" s="37"/>
      <c r="C592" s="37">
        <v>4270</v>
      </c>
      <c r="D592" s="30" t="s">
        <v>122</v>
      </c>
      <c r="E592" s="30"/>
      <c r="F592" s="102"/>
      <c r="G592" s="30">
        <v>1876</v>
      </c>
      <c r="H592" s="30">
        <v>1876</v>
      </c>
      <c r="I592" s="30">
        <v>1876</v>
      </c>
      <c r="J592" s="30">
        <v>0</v>
      </c>
      <c r="K592" s="30">
        <v>1876</v>
      </c>
      <c r="L592" s="30">
        <v>0</v>
      </c>
      <c r="M592" s="61">
        <v>0</v>
      </c>
      <c r="N592" s="61">
        <v>0</v>
      </c>
      <c r="O592" s="61">
        <v>0</v>
      </c>
      <c r="P592" s="61">
        <v>0</v>
      </c>
      <c r="Q592" s="7">
        <v>0</v>
      </c>
      <c r="R592" s="18">
        <v>0</v>
      </c>
      <c r="S592" s="18">
        <v>0</v>
      </c>
      <c r="T592" s="18">
        <v>0</v>
      </c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  <c r="ED592" s="66"/>
      <c r="EE592" s="66"/>
      <c r="EF592" s="66"/>
      <c r="EG592" s="66"/>
      <c r="EH592" s="66"/>
      <c r="EI592" s="66"/>
      <c r="EJ592" s="66"/>
      <c r="EK592" s="66"/>
      <c r="EL592" s="66"/>
      <c r="EM592" s="66"/>
      <c r="EN592" s="66"/>
    </row>
    <row r="593" spans="1:144" s="38" customFormat="1" ht="18" customHeight="1" hidden="1">
      <c r="A593" s="35"/>
      <c r="B593" s="37"/>
      <c r="C593" s="37">
        <v>4280</v>
      </c>
      <c r="D593" s="30" t="s">
        <v>153</v>
      </c>
      <c r="E593" s="30"/>
      <c r="F593" s="102"/>
      <c r="G593" s="30">
        <v>108</v>
      </c>
      <c r="H593" s="30">
        <v>108</v>
      </c>
      <c r="I593" s="30">
        <v>108</v>
      </c>
      <c r="J593" s="30">
        <v>0</v>
      </c>
      <c r="K593" s="30">
        <v>108</v>
      </c>
      <c r="L593" s="30">
        <v>0</v>
      </c>
      <c r="M593" s="61">
        <v>0</v>
      </c>
      <c r="N593" s="61">
        <v>0</v>
      </c>
      <c r="O593" s="61">
        <v>0</v>
      </c>
      <c r="P593" s="61">
        <v>0</v>
      </c>
      <c r="Q593" s="7">
        <v>0</v>
      </c>
      <c r="R593" s="18"/>
      <c r="S593" s="18">
        <v>0</v>
      </c>
      <c r="T593" s="18">
        <v>0</v>
      </c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  <c r="ED593" s="66"/>
      <c r="EE593" s="66"/>
      <c r="EF593" s="66"/>
      <c r="EG593" s="66"/>
      <c r="EH593" s="66"/>
      <c r="EI593" s="66"/>
      <c r="EJ593" s="66"/>
      <c r="EK593" s="66"/>
      <c r="EL593" s="66"/>
      <c r="EM593" s="66"/>
      <c r="EN593" s="66"/>
    </row>
    <row r="594" spans="1:144" s="38" customFormat="1" ht="18" customHeight="1" hidden="1">
      <c r="A594" s="35"/>
      <c r="B594" s="37"/>
      <c r="C594" s="37">
        <v>4300</v>
      </c>
      <c r="D594" s="30" t="s">
        <v>123</v>
      </c>
      <c r="E594" s="30"/>
      <c r="F594" s="102"/>
      <c r="G594" s="30">
        <v>20250</v>
      </c>
      <c r="H594" s="30">
        <v>20250</v>
      </c>
      <c r="I594" s="30">
        <v>20250</v>
      </c>
      <c r="J594" s="30">
        <v>0</v>
      </c>
      <c r="K594" s="30">
        <v>20250</v>
      </c>
      <c r="L594" s="30">
        <v>0</v>
      </c>
      <c r="M594" s="61">
        <v>0</v>
      </c>
      <c r="N594" s="61">
        <v>0</v>
      </c>
      <c r="O594" s="61">
        <v>0</v>
      </c>
      <c r="P594" s="61">
        <v>0</v>
      </c>
      <c r="Q594" s="7">
        <v>0</v>
      </c>
      <c r="R594" s="18"/>
      <c r="S594" s="18">
        <v>0</v>
      </c>
      <c r="T594" s="18">
        <v>0</v>
      </c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  <c r="ED594" s="66"/>
      <c r="EE594" s="66"/>
      <c r="EF594" s="66"/>
      <c r="EG594" s="66"/>
      <c r="EH594" s="66"/>
      <c r="EI594" s="66"/>
      <c r="EJ594" s="66"/>
      <c r="EK594" s="66"/>
      <c r="EL594" s="66"/>
      <c r="EM594" s="66"/>
      <c r="EN594" s="66"/>
    </row>
    <row r="595" spans="1:144" s="38" customFormat="1" ht="39" customHeight="1" hidden="1">
      <c r="A595" s="35"/>
      <c r="B595" s="37"/>
      <c r="C595" s="37">
        <v>4370</v>
      </c>
      <c r="D595" s="21" t="s">
        <v>367</v>
      </c>
      <c r="E595" s="21"/>
      <c r="F595" s="99"/>
      <c r="G595" s="30">
        <v>1464</v>
      </c>
      <c r="H595" s="30">
        <v>1464</v>
      </c>
      <c r="I595" s="30">
        <v>1464</v>
      </c>
      <c r="J595" s="30">
        <v>0</v>
      </c>
      <c r="K595" s="30">
        <v>1464</v>
      </c>
      <c r="L595" s="30">
        <v>0</v>
      </c>
      <c r="M595" s="61">
        <v>0</v>
      </c>
      <c r="N595" s="61">
        <v>0</v>
      </c>
      <c r="O595" s="61">
        <v>0</v>
      </c>
      <c r="P595" s="61">
        <v>0</v>
      </c>
      <c r="Q595" s="7">
        <v>0</v>
      </c>
      <c r="R595" s="18">
        <v>0</v>
      </c>
      <c r="S595" s="18">
        <v>0</v>
      </c>
      <c r="T595" s="18">
        <v>0</v>
      </c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  <c r="ED595" s="66"/>
      <c r="EE595" s="66"/>
      <c r="EF595" s="66"/>
      <c r="EG595" s="66"/>
      <c r="EH595" s="66"/>
      <c r="EI595" s="66"/>
      <c r="EJ595" s="66"/>
      <c r="EK595" s="66"/>
      <c r="EL595" s="66"/>
      <c r="EM595" s="66"/>
      <c r="EN595" s="66"/>
    </row>
    <row r="596" spans="1:144" s="38" customFormat="1" ht="18" customHeight="1" hidden="1">
      <c r="A596" s="35"/>
      <c r="B596" s="37"/>
      <c r="C596" s="37">
        <v>4430</v>
      </c>
      <c r="D596" s="21" t="s">
        <v>124</v>
      </c>
      <c r="E596" s="21"/>
      <c r="F596" s="99"/>
      <c r="G596" s="30">
        <v>350</v>
      </c>
      <c r="H596" s="30">
        <v>350</v>
      </c>
      <c r="I596" s="30">
        <v>350</v>
      </c>
      <c r="J596" s="30">
        <v>0</v>
      </c>
      <c r="K596" s="30">
        <v>350</v>
      </c>
      <c r="L596" s="30">
        <v>0</v>
      </c>
      <c r="M596" s="61">
        <v>0</v>
      </c>
      <c r="N596" s="61">
        <v>0</v>
      </c>
      <c r="O596" s="61">
        <v>0</v>
      </c>
      <c r="P596" s="61">
        <v>0</v>
      </c>
      <c r="Q596" s="7">
        <v>0</v>
      </c>
      <c r="R596" s="18">
        <v>0</v>
      </c>
      <c r="S596" s="18">
        <v>0</v>
      </c>
      <c r="T596" s="18">
        <v>0</v>
      </c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  <c r="ED596" s="66"/>
      <c r="EE596" s="66"/>
      <c r="EF596" s="66"/>
      <c r="EG596" s="66"/>
      <c r="EH596" s="66"/>
      <c r="EI596" s="66"/>
      <c r="EJ596" s="66"/>
      <c r="EK596" s="66"/>
      <c r="EL596" s="66"/>
      <c r="EM596" s="66"/>
      <c r="EN596" s="66"/>
    </row>
    <row r="597" spans="1:144" s="38" customFormat="1" ht="18" customHeight="1" hidden="1">
      <c r="A597" s="35"/>
      <c r="B597" s="37"/>
      <c r="C597" s="37">
        <v>4440</v>
      </c>
      <c r="D597" s="21" t="s">
        <v>195</v>
      </c>
      <c r="E597" s="21"/>
      <c r="F597" s="99"/>
      <c r="G597" s="30">
        <v>2257</v>
      </c>
      <c r="H597" s="30">
        <v>2257</v>
      </c>
      <c r="I597" s="30">
        <v>2257</v>
      </c>
      <c r="J597" s="30">
        <v>0</v>
      </c>
      <c r="K597" s="30">
        <v>2257</v>
      </c>
      <c r="L597" s="30">
        <v>0</v>
      </c>
      <c r="M597" s="61">
        <v>0</v>
      </c>
      <c r="N597" s="61">
        <v>0</v>
      </c>
      <c r="O597" s="61">
        <v>0</v>
      </c>
      <c r="P597" s="61">
        <v>0</v>
      </c>
      <c r="Q597" s="7">
        <v>0</v>
      </c>
      <c r="R597" s="18">
        <v>0</v>
      </c>
      <c r="S597" s="18">
        <v>0</v>
      </c>
      <c r="T597" s="18">
        <v>0</v>
      </c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  <c r="ED597" s="66"/>
      <c r="EE597" s="66"/>
      <c r="EF597" s="66"/>
      <c r="EG597" s="66"/>
      <c r="EH597" s="66"/>
      <c r="EI597" s="66"/>
      <c r="EJ597" s="66"/>
      <c r="EK597" s="66"/>
      <c r="EL597" s="66"/>
      <c r="EM597" s="66"/>
      <c r="EN597" s="66"/>
    </row>
    <row r="598" spans="1:144" s="38" customFormat="1" ht="18" customHeight="1" hidden="1">
      <c r="A598" s="35"/>
      <c r="B598" s="37"/>
      <c r="C598" s="37">
        <v>4510</v>
      </c>
      <c r="D598" s="21" t="s">
        <v>254</v>
      </c>
      <c r="E598" s="21"/>
      <c r="F598" s="99"/>
      <c r="G598" s="30">
        <v>124</v>
      </c>
      <c r="H598" s="30">
        <v>124</v>
      </c>
      <c r="I598" s="30">
        <v>124</v>
      </c>
      <c r="J598" s="30">
        <v>0</v>
      </c>
      <c r="K598" s="30">
        <v>124</v>
      </c>
      <c r="L598" s="30">
        <v>0</v>
      </c>
      <c r="M598" s="61">
        <v>0</v>
      </c>
      <c r="N598" s="61">
        <v>0</v>
      </c>
      <c r="O598" s="61">
        <v>0</v>
      </c>
      <c r="P598" s="61">
        <v>0</v>
      </c>
      <c r="Q598" s="7">
        <v>0</v>
      </c>
      <c r="R598" s="18">
        <v>0</v>
      </c>
      <c r="S598" s="18">
        <v>0</v>
      </c>
      <c r="T598" s="18">
        <v>0</v>
      </c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  <c r="ED598" s="66"/>
      <c r="EE598" s="66"/>
      <c r="EF598" s="66"/>
      <c r="EG598" s="66"/>
      <c r="EH598" s="66"/>
      <c r="EI598" s="66"/>
      <c r="EJ598" s="66"/>
      <c r="EK598" s="66"/>
      <c r="EL598" s="66"/>
      <c r="EM598" s="66"/>
      <c r="EN598" s="66"/>
    </row>
    <row r="599" spans="1:144" s="38" customFormat="1" ht="25.5" customHeight="1" hidden="1">
      <c r="A599" s="35"/>
      <c r="B599" s="37"/>
      <c r="C599" s="37">
        <v>6050</v>
      </c>
      <c r="D599" s="21" t="s">
        <v>131</v>
      </c>
      <c r="E599" s="21">
        <v>0</v>
      </c>
      <c r="F599" s="99"/>
      <c r="G599" s="30">
        <v>10000</v>
      </c>
      <c r="H599" s="30">
        <v>0</v>
      </c>
      <c r="I599" s="30">
        <v>0</v>
      </c>
      <c r="J599" s="30">
        <v>0</v>
      </c>
      <c r="K599" s="30">
        <v>0</v>
      </c>
      <c r="L599" s="30">
        <v>0</v>
      </c>
      <c r="M599" s="61">
        <v>0</v>
      </c>
      <c r="N599" s="61">
        <v>0</v>
      </c>
      <c r="O599" s="61">
        <v>0</v>
      </c>
      <c r="P599" s="61">
        <v>0</v>
      </c>
      <c r="Q599" s="7">
        <v>10000</v>
      </c>
      <c r="R599" s="18">
        <v>10000</v>
      </c>
      <c r="S599" s="18">
        <v>0</v>
      </c>
      <c r="T599" s="18">
        <v>0</v>
      </c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  <c r="ED599" s="66"/>
      <c r="EE599" s="66"/>
      <c r="EF599" s="66"/>
      <c r="EG599" s="66"/>
      <c r="EH599" s="66"/>
      <c r="EI599" s="66"/>
      <c r="EJ599" s="66"/>
      <c r="EK599" s="66"/>
      <c r="EL599" s="66"/>
      <c r="EM599" s="66"/>
      <c r="EN599" s="66"/>
    </row>
    <row r="600" spans="1:144" s="38" customFormat="1" ht="18" customHeight="1" hidden="1">
      <c r="A600" s="35"/>
      <c r="B600" s="37">
        <v>92605</v>
      </c>
      <c r="C600" s="37"/>
      <c r="D600" s="21" t="s">
        <v>392</v>
      </c>
      <c r="E600" s="21">
        <f>E601</f>
        <v>0</v>
      </c>
      <c r="F600" s="99">
        <f aca="true" t="shared" si="76" ref="F600:T600">F601</f>
        <v>0</v>
      </c>
      <c r="G600" s="21">
        <f t="shared" si="76"/>
        <v>125000</v>
      </c>
      <c r="H600" s="21">
        <f t="shared" si="76"/>
        <v>125000</v>
      </c>
      <c r="I600" s="21">
        <f t="shared" si="76"/>
        <v>0</v>
      </c>
      <c r="J600" s="21">
        <f t="shared" si="76"/>
        <v>0</v>
      </c>
      <c r="K600" s="21">
        <f t="shared" si="76"/>
        <v>0</v>
      </c>
      <c r="L600" s="21">
        <f t="shared" si="76"/>
        <v>125000</v>
      </c>
      <c r="M600" s="21">
        <f t="shared" si="76"/>
        <v>0</v>
      </c>
      <c r="N600" s="21">
        <f t="shared" si="76"/>
        <v>0</v>
      </c>
      <c r="O600" s="21">
        <f t="shared" si="76"/>
        <v>0</v>
      </c>
      <c r="P600" s="21">
        <f t="shared" si="76"/>
        <v>0</v>
      </c>
      <c r="Q600" s="21">
        <f t="shared" si="76"/>
        <v>0</v>
      </c>
      <c r="R600" s="21">
        <f t="shared" si="76"/>
        <v>0</v>
      </c>
      <c r="S600" s="21">
        <f t="shared" si="76"/>
        <v>0</v>
      </c>
      <c r="T600" s="21">
        <f t="shared" si="76"/>
        <v>0</v>
      </c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  <c r="ED600" s="66"/>
      <c r="EE600" s="66"/>
      <c r="EF600" s="66"/>
      <c r="EG600" s="66"/>
      <c r="EH600" s="66"/>
      <c r="EI600" s="66"/>
      <c r="EJ600" s="66"/>
      <c r="EK600" s="66"/>
      <c r="EL600" s="66"/>
      <c r="EM600" s="66"/>
      <c r="EN600" s="66"/>
    </row>
    <row r="601" spans="1:144" s="38" customFormat="1" ht="52.5" customHeight="1" hidden="1">
      <c r="A601" s="35"/>
      <c r="B601" s="37"/>
      <c r="C601" s="20" t="s">
        <v>165</v>
      </c>
      <c r="D601" s="21" t="s">
        <v>393</v>
      </c>
      <c r="E601" s="21"/>
      <c r="F601" s="99"/>
      <c r="G601" s="30">
        <v>125000</v>
      </c>
      <c r="H601" s="30">
        <v>125000</v>
      </c>
      <c r="I601" s="30">
        <v>0</v>
      </c>
      <c r="J601" s="30">
        <v>0</v>
      </c>
      <c r="K601" s="30">
        <v>0</v>
      </c>
      <c r="L601" s="30">
        <v>125000</v>
      </c>
      <c r="M601" s="61">
        <v>0</v>
      </c>
      <c r="N601" s="61">
        <v>0</v>
      </c>
      <c r="O601" s="61">
        <v>0</v>
      </c>
      <c r="P601" s="61">
        <v>0</v>
      </c>
      <c r="Q601" s="7">
        <v>0</v>
      </c>
      <c r="R601" s="18">
        <v>0</v>
      </c>
      <c r="S601" s="18">
        <v>0</v>
      </c>
      <c r="T601" s="18">
        <v>0</v>
      </c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  <c r="ED601" s="66"/>
      <c r="EE601" s="66"/>
      <c r="EF601" s="66"/>
      <c r="EG601" s="66"/>
      <c r="EH601" s="66"/>
      <c r="EI601" s="66"/>
      <c r="EJ601" s="66"/>
      <c r="EK601" s="66"/>
      <c r="EL601" s="66"/>
      <c r="EM601" s="66"/>
      <c r="EN601" s="66"/>
    </row>
    <row r="602" spans="1:144" s="38" customFormat="1" ht="25.5" customHeight="1" hidden="1">
      <c r="A602" s="35"/>
      <c r="B602" s="37">
        <v>92695</v>
      </c>
      <c r="C602" s="37"/>
      <c r="D602" s="21" t="s">
        <v>9</v>
      </c>
      <c r="E602" s="21">
        <f>E603</f>
        <v>0</v>
      </c>
      <c r="F602" s="99">
        <f aca="true" t="shared" si="77" ref="F602:T602">F603</f>
        <v>0</v>
      </c>
      <c r="G602" s="21">
        <f t="shared" si="77"/>
        <v>15000</v>
      </c>
      <c r="H602" s="21">
        <f t="shared" si="77"/>
        <v>0</v>
      </c>
      <c r="I602" s="21">
        <f t="shared" si="77"/>
        <v>0</v>
      </c>
      <c r="J602" s="21">
        <f t="shared" si="77"/>
        <v>0</v>
      </c>
      <c r="K602" s="21">
        <f t="shared" si="77"/>
        <v>0</v>
      </c>
      <c r="L602" s="21">
        <f t="shared" si="77"/>
        <v>0</v>
      </c>
      <c r="M602" s="21">
        <f t="shared" si="77"/>
        <v>0</v>
      </c>
      <c r="N602" s="21">
        <f t="shared" si="77"/>
        <v>0</v>
      </c>
      <c r="O602" s="21">
        <f t="shared" si="77"/>
        <v>0</v>
      </c>
      <c r="P602" s="21">
        <f t="shared" si="77"/>
        <v>0</v>
      </c>
      <c r="Q602" s="21">
        <f t="shared" si="77"/>
        <v>15000</v>
      </c>
      <c r="R602" s="21">
        <f t="shared" si="77"/>
        <v>15000</v>
      </c>
      <c r="S602" s="21">
        <f t="shared" si="77"/>
        <v>0</v>
      </c>
      <c r="T602" s="21">
        <f t="shared" si="77"/>
        <v>0</v>
      </c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  <c r="ED602" s="66"/>
      <c r="EE602" s="66"/>
      <c r="EF602" s="66"/>
      <c r="EG602" s="66"/>
      <c r="EH602" s="66"/>
      <c r="EI602" s="66"/>
      <c r="EJ602" s="66"/>
      <c r="EK602" s="66"/>
      <c r="EL602" s="66"/>
      <c r="EM602" s="66"/>
      <c r="EN602" s="66"/>
    </row>
    <row r="603" spans="1:144" s="110" customFormat="1" ht="25.5" customHeight="1" hidden="1">
      <c r="A603" s="103"/>
      <c r="B603" s="104"/>
      <c r="C603" s="104">
        <v>6050</v>
      </c>
      <c r="D603" s="45" t="s">
        <v>131</v>
      </c>
      <c r="E603" s="45"/>
      <c r="F603" s="105"/>
      <c r="G603" s="106">
        <v>15000</v>
      </c>
      <c r="H603" s="106">
        <v>0</v>
      </c>
      <c r="I603" s="106">
        <v>0</v>
      </c>
      <c r="J603" s="106">
        <v>0</v>
      </c>
      <c r="K603" s="106">
        <v>0</v>
      </c>
      <c r="L603" s="106">
        <v>0</v>
      </c>
      <c r="M603" s="107">
        <v>0</v>
      </c>
      <c r="N603" s="107">
        <v>0</v>
      </c>
      <c r="O603" s="107">
        <v>0</v>
      </c>
      <c r="P603" s="107">
        <v>0</v>
      </c>
      <c r="Q603" s="108">
        <v>15000</v>
      </c>
      <c r="R603" s="109">
        <v>15000</v>
      </c>
      <c r="S603" s="109">
        <v>0</v>
      </c>
      <c r="T603" s="109">
        <v>0</v>
      </c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  <c r="ED603" s="66"/>
      <c r="EE603" s="66"/>
      <c r="EF603" s="66"/>
      <c r="EG603" s="66"/>
      <c r="EH603" s="66"/>
      <c r="EI603" s="66"/>
      <c r="EJ603" s="66"/>
      <c r="EK603" s="66"/>
      <c r="EL603" s="66"/>
      <c r="EM603" s="66"/>
      <c r="EN603" s="66"/>
    </row>
    <row r="604" spans="1:144" s="110" customFormat="1" ht="25.5" customHeight="1">
      <c r="A604" s="35"/>
      <c r="B604" s="37"/>
      <c r="C604" s="37"/>
      <c r="D604" s="25" t="s">
        <v>391</v>
      </c>
      <c r="E604" s="25">
        <f aca="true" t="shared" si="78" ref="E604:T604">E581+E569+E514+E484+E447+E376+E345+E203+E192+E199+E184+E158+E143+E75+E71+E65+E44+E23+E16+E8</f>
        <v>59852</v>
      </c>
      <c r="F604" s="25">
        <f t="shared" si="78"/>
        <v>6948</v>
      </c>
      <c r="G604" s="25">
        <f t="shared" si="78"/>
        <v>18633542</v>
      </c>
      <c r="H604" s="25">
        <f t="shared" si="78"/>
        <v>15249503</v>
      </c>
      <c r="I604" s="25">
        <f t="shared" si="78"/>
        <v>10364136</v>
      </c>
      <c r="J604" s="25">
        <f t="shared" si="78"/>
        <v>6964976</v>
      </c>
      <c r="K604" s="25">
        <f t="shared" si="78"/>
        <v>3399160</v>
      </c>
      <c r="L604" s="25">
        <f t="shared" si="78"/>
        <v>673966</v>
      </c>
      <c r="M604" s="25">
        <f t="shared" si="78"/>
        <v>3867233</v>
      </c>
      <c r="N604" s="25">
        <f t="shared" si="78"/>
        <v>272406</v>
      </c>
      <c r="O604" s="25">
        <f t="shared" si="78"/>
        <v>7026</v>
      </c>
      <c r="P604" s="25">
        <f t="shared" si="78"/>
        <v>64736</v>
      </c>
      <c r="Q604" s="25">
        <f t="shared" si="78"/>
        <v>3384039</v>
      </c>
      <c r="R604" s="25">
        <f t="shared" si="78"/>
        <v>3384039</v>
      </c>
      <c r="S604" s="25">
        <f t="shared" si="78"/>
        <v>2455337</v>
      </c>
      <c r="T604" s="25">
        <f t="shared" si="78"/>
        <v>0</v>
      </c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  <c r="ED604" s="66"/>
      <c r="EE604" s="66"/>
      <c r="EF604" s="66"/>
      <c r="EG604" s="66"/>
      <c r="EH604" s="66"/>
      <c r="EI604" s="66"/>
      <c r="EJ604" s="66"/>
      <c r="EK604" s="66"/>
      <c r="EL604" s="66"/>
      <c r="EM604" s="66"/>
      <c r="EN604" s="66"/>
    </row>
    <row r="605" spans="7:17" ht="12.75">
      <c r="G605" s="9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7:17" ht="12.75">
      <c r="G606" s="9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7:17" ht="12.75">
      <c r="G607" s="9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7:17" ht="12.75">
      <c r="G608" s="9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7:17" ht="12.75">
      <c r="G609" s="9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7:17" ht="12.75">
      <c r="G610" s="9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7:144" s="136" customFormat="1" ht="12.75">
      <c r="G611" s="137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  <c r="AA611" s="138"/>
      <c r="AB611" s="138"/>
      <c r="AC611" s="138"/>
      <c r="AD611" s="138"/>
      <c r="AE611" s="138"/>
      <c r="AF611" s="138"/>
      <c r="AG611" s="138"/>
      <c r="AH611" s="138"/>
      <c r="AI611" s="138"/>
      <c r="AJ611" s="138"/>
      <c r="AK611" s="138"/>
      <c r="AL611" s="138"/>
      <c r="AM611" s="138"/>
      <c r="AN611" s="138"/>
      <c r="AO611" s="138"/>
      <c r="AP611" s="138"/>
      <c r="AQ611" s="138"/>
      <c r="AR611" s="138"/>
      <c r="AS611" s="138"/>
      <c r="AT611" s="138"/>
      <c r="AU611" s="138"/>
      <c r="AV611" s="138"/>
      <c r="AW611" s="138"/>
      <c r="AX611" s="138"/>
      <c r="AY611" s="138"/>
      <c r="AZ611" s="138"/>
      <c r="BA611" s="138"/>
      <c r="BB611" s="138"/>
      <c r="BC611" s="138"/>
      <c r="BD611" s="138"/>
      <c r="BE611" s="138"/>
      <c r="BF611" s="138"/>
      <c r="BG611" s="138"/>
      <c r="BH611" s="138"/>
      <c r="BI611" s="138"/>
      <c r="BJ611" s="138"/>
      <c r="BK611" s="138"/>
      <c r="BL611" s="138"/>
      <c r="BM611" s="138"/>
      <c r="BN611" s="138"/>
      <c r="BO611" s="138"/>
      <c r="BP611" s="138"/>
      <c r="BQ611" s="138"/>
      <c r="BR611" s="138"/>
      <c r="BS611" s="138"/>
      <c r="BT611" s="138"/>
      <c r="BU611" s="138"/>
      <c r="BV611" s="138"/>
      <c r="BW611" s="138"/>
      <c r="BX611" s="138"/>
      <c r="BY611" s="138"/>
      <c r="BZ611" s="138"/>
      <c r="CA611" s="138"/>
      <c r="CB611" s="138"/>
      <c r="CC611" s="138"/>
      <c r="CD611" s="138"/>
      <c r="CE611" s="138"/>
      <c r="CF611" s="138"/>
      <c r="CG611" s="138"/>
      <c r="CH611" s="138"/>
      <c r="CI611" s="138"/>
      <c r="CJ611" s="138"/>
      <c r="CK611" s="138"/>
      <c r="CL611" s="138"/>
      <c r="CM611" s="138"/>
      <c r="CN611" s="138"/>
      <c r="CO611" s="138"/>
      <c r="CP611" s="138"/>
      <c r="CQ611" s="138"/>
      <c r="CR611" s="138"/>
      <c r="CS611" s="138"/>
      <c r="CT611" s="138"/>
      <c r="CU611" s="138"/>
      <c r="CV611" s="138"/>
      <c r="CW611" s="138"/>
      <c r="CX611" s="138"/>
      <c r="CY611" s="138"/>
      <c r="CZ611" s="138"/>
      <c r="DA611" s="138"/>
      <c r="DB611" s="138"/>
      <c r="DC611" s="138"/>
      <c r="DD611" s="138"/>
      <c r="DE611" s="138"/>
      <c r="DF611" s="138"/>
      <c r="DG611" s="138"/>
      <c r="DH611" s="138"/>
      <c r="DI611" s="138"/>
      <c r="DJ611" s="138"/>
      <c r="DK611" s="138"/>
      <c r="DL611" s="138"/>
      <c r="DM611" s="138"/>
      <c r="DN611" s="138"/>
      <c r="DO611" s="138"/>
      <c r="DP611" s="138"/>
      <c r="DQ611" s="138"/>
      <c r="DR611" s="138"/>
      <c r="DS611" s="138"/>
      <c r="DT611" s="138"/>
      <c r="DU611" s="138"/>
      <c r="DV611" s="138"/>
      <c r="DW611" s="138"/>
      <c r="DX611" s="138"/>
      <c r="DY611" s="138"/>
      <c r="DZ611" s="138"/>
      <c r="EA611" s="138"/>
      <c r="EB611" s="138"/>
      <c r="EC611" s="138"/>
      <c r="ED611" s="138"/>
      <c r="EE611" s="138"/>
      <c r="EF611" s="138"/>
      <c r="EG611" s="138"/>
      <c r="EH611" s="138"/>
      <c r="EI611" s="138"/>
      <c r="EJ611" s="138"/>
      <c r="EK611" s="138"/>
      <c r="EL611" s="138"/>
      <c r="EM611" s="138"/>
      <c r="EN611" s="138"/>
    </row>
    <row r="612" spans="7:144" s="136" customFormat="1" ht="12.75">
      <c r="G612" s="137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  <c r="Z612" s="138"/>
      <c r="AA612" s="138"/>
      <c r="AB612" s="138"/>
      <c r="AC612" s="138"/>
      <c r="AD612" s="138"/>
      <c r="AE612" s="138"/>
      <c r="AF612" s="138"/>
      <c r="AG612" s="138"/>
      <c r="AH612" s="138"/>
      <c r="AI612" s="138"/>
      <c r="AJ612" s="138"/>
      <c r="AK612" s="138"/>
      <c r="AL612" s="138"/>
      <c r="AM612" s="138"/>
      <c r="AN612" s="138"/>
      <c r="AO612" s="138"/>
      <c r="AP612" s="138"/>
      <c r="AQ612" s="138"/>
      <c r="AR612" s="138"/>
      <c r="AS612" s="138"/>
      <c r="AT612" s="138"/>
      <c r="AU612" s="138"/>
      <c r="AV612" s="138"/>
      <c r="AW612" s="138"/>
      <c r="AX612" s="138"/>
      <c r="AY612" s="138"/>
      <c r="AZ612" s="138"/>
      <c r="BA612" s="138"/>
      <c r="BB612" s="138"/>
      <c r="BC612" s="138"/>
      <c r="BD612" s="138"/>
      <c r="BE612" s="138"/>
      <c r="BF612" s="138"/>
      <c r="BG612" s="138"/>
      <c r="BH612" s="138"/>
      <c r="BI612" s="138"/>
      <c r="BJ612" s="138"/>
      <c r="BK612" s="138"/>
      <c r="BL612" s="138"/>
      <c r="BM612" s="138"/>
      <c r="BN612" s="138"/>
      <c r="BO612" s="138"/>
      <c r="BP612" s="138"/>
      <c r="BQ612" s="138"/>
      <c r="BR612" s="138"/>
      <c r="BS612" s="138"/>
      <c r="BT612" s="138"/>
      <c r="BU612" s="138"/>
      <c r="BV612" s="138"/>
      <c r="BW612" s="138"/>
      <c r="BX612" s="138"/>
      <c r="BY612" s="138"/>
      <c r="BZ612" s="138"/>
      <c r="CA612" s="138"/>
      <c r="CB612" s="138"/>
      <c r="CC612" s="138"/>
      <c r="CD612" s="138"/>
      <c r="CE612" s="138"/>
      <c r="CF612" s="138"/>
      <c r="CG612" s="138"/>
      <c r="CH612" s="138"/>
      <c r="CI612" s="138"/>
      <c r="CJ612" s="138"/>
      <c r="CK612" s="138"/>
      <c r="CL612" s="138"/>
      <c r="CM612" s="138"/>
      <c r="CN612" s="138"/>
      <c r="CO612" s="138"/>
      <c r="CP612" s="138"/>
      <c r="CQ612" s="138"/>
      <c r="CR612" s="138"/>
      <c r="CS612" s="138"/>
      <c r="CT612" s="138"/>
      <c r="CU612" s="138"/>
      <c r="CV612" s="138"/>
      <c r="CW612" s="138"/>
      <c r="CX612" s="138"/>
      <c r="CY612" s="138"/>
      <c r="CZ612" s="138"/>
      <c r="DA612" s="138"/>
      <c r="DB612" s="138"/>
      <c r="DC612" s="138"/>
      <c r="DD612" s="138"/>
      <c r="DE612" s="138"/>
      <c r="DF612" s="138"/>
      <c r="DG612" s="138"/>
      <c r="DH612" s="138"/>
      <c r="DI612" s="138"/>
      <c r="DJ612" s="138"/>
      <c r="DK612" s="138"/>
      <c r="DL612" s="138"/>
      <c r="DM612" s="138"/>
      <c r="DN612" s="138"/>
      <c r="DO612" s="138"/>
      <c r="DP612" s="138"/>
      <c r="DQ612" s="138"/>
      <c r="DR612" s="138"/>
      <c r="DS612" s="138"/>
      <c r="DT612" s="138"/>
      <c r="DU612" s="138"/>
      <c r="DV612" s="138"/>
      <c r="DW612" s="138"/>
      <c r="DX612" s="138"/>
      <c r="DY612" s="138"/>
      <c r="DZ612" s="138"/>
      <c r="EA612" s="138"/>
      <c r="EB612" s="138"/>
      <c r="EC612" s="138"/>
      <c r="ED612" s="138"/>
      <c r="EE612" s="138"/>
      <c r="EF612" s="138"/>
      <c r="EG612" s="138"/>
      <c r="EH612" s="138"/>
      <c r="EI612" s="138"/>
      <c r="EJ612" s="138"/>
      <c r="EK612" s="138"/>
      <c r="EL612" s="138"/>
      <c r="EM612" s="138"/>
      <c r="EN612" s="138"/>
    </row>
    <row r="613" spans="7:144" s="136" customFormat="1" ht="12.75">
      <c r="G613" s="137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  <c r="Z613" s="138"/>
      <c r="AA613" s="138"/>
      <c r="AB613" s="138"/>
      <c r="AC613" s="138"/>
      <c r="AD613" s="138"/>
      <c r="AE613" s="138"/>
      <c r="AF613" s="138"/>
      <c r="AG613" s="138"/>
      <c r="AH613" s="138"/>
      <c r="AI613" s="138"/>
      <c r="AJ613" s="138"/>
      <c r="AK613" s="138"/>
      <c r="AL613" s="138"/>
      <c r="AM613" s="138"/>
      <c r="AN613" s="138"/>
      <c r="AO613" s="138"/>
      <c r="AP613" s="138"/>
      <c r="AQ613" s="138"/>
      <c r="AR613" s="138"/>
      <c r="AS613" s="138"/>
      <c r="AT613" s="138"/>
      <c r="AU613" s="138"/>
      <c r="AV613" s="138"/>
      <c r="AW613" s="138"/>
      <c r="AX613" s="138"/>
      <c r="AY613" s="138"/>
      <c r="AZ613" s="138"/>
      <c r="BA613" s="138"/>
      <c r="BB613" s="138"/>
      <c r="BC613" s="138"/>
      <c r="BD613" s="138"/>
      <c r="BE613" s="138"/>
      <c r="BF613" s="138"/>
      <c r="BG613" s="138"/>
      <c r="BH613" s="138"/>
      <c r="BI613" s="138"/>
      <c r="BJ613" s="138"/>
      <c r="BK613" s="138"/>
      <c r="BL613" s="138"/>
      <c r="BM613" s="138"/>
      <c r="BN613" s="138"/>
      <c r="BO613" s="138"/>
      <c r="BP613" s="138"/>
      <c r="BQ613" s="138"/>
      <c r="BR613" s="138"/>
      <c r="BS613" s="138"/>
      <c r="BT613" s="138"/>
      <c r="BU613" s="138"/>
      <c r="BV613" s="138"/>
      <c r="BW613" s="138"/>
      <c r="BX613" s="138"/>
      <c r="BY613" s="138"/>
      <c r="BZ613" s="138"/>
      <c r="CA613" s="138"/>
      <c r="CB613" s="138"/>
      <c r="CC613" s="138"/>
      <c r="CD613" s="138"/>
      <c r="CE613" s="138"/>
      <c r="CF613" s="138"/>
      <c r="CG613" s="138"/>
      <c r="CH613" s="138"/>
      <c r="CI613" s="138"/>
      <c r="CJ613" s="138"/>
      <c r="CK613" s="138"/>
      <c r="CL613" s="138"/>
      <c r="CM613" s="138"/>
      <c r="CN613" s="138"/>
      <c r="CO613" s="138"/>
      <c r="CP613" s="138"/>
      <c r="CQ613" s="138"/>
      <c r="CR613" s="138"/>
      <c r="CS613" s="138"/>
      <c r="CT613" s="138"/>
      <c r="CU613" s="138"/>
      <c r="CV613" s="138"/>
      <c r="CW613" s="138"/>
      <c r="CX613" s="138"/>
      <c r="CY613" s="138"/>
      <c r="CZ613" s="138"/>
      <c r="DA613" s="138"/>
      <c r="DB613" s="138"/>
      <c r="DC613" s="138"/>
      <c r="DD613" s="138"/>
      <c r="DE613" s="138"/>
      <c r="DF613" s="138"/>
      <c r="DG613" s="138"/>
      <c r="DH613" s="138"/>
      <c r="DI613" s="138"/>
      <c r="DJ613" s="138"/>
      <c r="DK613" s="138"/>
      <c r="DL613" s="138"/>
      <c r="DM613" s="138"/>
      <c r="DN613" s="138"/>
      <c r="DO613" s="138"/>
      <c r="DP613" s="138"/>
      <c r="DQ613" s="138"/>
      <c r="DR613" s="138"/>
      <c r="DS613" s="138"/>
      <c r="DT613" s="138"/>
      <c r="DU613" s="138"/>
      <c r="DV613" s="138"/>
      <c r="DW613" s="138"/>
      <c r="DX613" s="138"/>
      <c r="DY613" s="138"/>
      <c r="DZ613" s="138"/>
      <c r="EA613" s="138"/>
      <c r="EB613" s="138"/>
      <c r="EC613" s="138"/>
      <c r="ED613" s="138"/>
      <c r="EE613" s="138"/>
      <c r="EF613" s="138"/>
      <c r="EG613" s="138"/>
      <c r="EH613" s="138"/>
      <c r="EI613" s="138"/>
      <c r="EJ613" s="138"/>
      <c r="EK613" s="138"/>
      <c r="EL613" s="138"/>
      <c r="EM613" s="138"/>
      <c r="EN613" s="138"/>
    </row>
    <row r="614" spans="7:144" s="136" customFormat="1" ht="13.5" customHeight="1">
      <c r="G614" s="137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  <c r="Z614" s="138"/>
      <c r="AA614" s="138"/>
      <c r="AB614" s="138"/>
      <c r="AC614" s="138"/>
      <c r="AD614" s="138"/>
      <c r="AE614" s="138"/>
      <c r="AF614" s="138"/>
      <c r="AG614" s="138"/>
      <c r="AH614" s="138"/>
      <c r="AI614" s="138"/>
      <c r="AJ614" s="138"/>
      <c r="AK614" s="138"/>
      <c r="AL614" s="138"/>
      <c r="AM614" s="138"/>
      <c r="AN614" s="138"/>
      <c r="AO614" s="138"/>
      <c r="AP614" s="138"/>
      <c r="AQ614" s="138"/>
      <c r="AR614" s="138"/>
      <c r="AS614" s="138"/>
      <c r="AT614" s="138"/>
      <c r="AU614" s="138"/>
      <c r="AV614" s="138"/>
      <c r="AW614" s="138"/>
      <c r="AX614" s="138"/>
      <c r="AY614" s="138"/>
      <c r="AZ614" s="138"/>
      <c r="BA614" s="138"/>
      <c r="BB614" s="138"/>
      <c r="BC614" s="138"/>
      <c r="BD614" s="138"/>
      <c r="BE614" s="138"/>
      <c r="BF614" s="138"/>
      <c r="BG614" s="138"/>
      <c r="BH614" s="138"/>
      <c r="BI614" s="138"/>
      <c r="BJ614" s="138"/>
      <c r="BK614" s="138"/>
      <c r="BL614" s="138"/>
      <c r="BM614" s="138"/>
      <c r="BN614" s="138"/>
      <c r="BO614" s="138"/>
      <c r="BP614" s="138"/>
      <c r="BQ614" s="138"/>
      <c r="BR614" s="138"/>
      <c r="BS614" s="138"/>
      <c r="BT614" s="138"/>
      <c r="BU614" s="138"/>
      <c r="BV614" s="138"/>
      <c r="BW614" s="138"/>
      <c r="BX614" s="138"/>
      <c r="BY614" s="138"/>
      <c r="BZ614" s="138"/>
      <c r="CA614" s="138"/>
      <c r="CB614" s="138"/>
      <c r="CC614" s="138"/>
      <c r="CD614" s="138"/>
      <c r="CE614" s="138"/>
      <c r="CF614" s="138"/>
      <c r="CG614" s="138"/>
      <c r="CH614" s="138"/>
      <c r="CI614" s="138"/>
      <c r="CJ614" s="138"/>
      <c r="CK614" s="138"/>
      <c r="CL614" s="138"/>
      <c r="CM614" s="138"/>
      <c r="CN614" s="138"/>
      <c r="CO614" s="138"/>
      <c r="CP614" s="138"/>
      <c r="CQ614" s="138"/>
      <c r="CR614" s="138"/>
      <c r="CS614" s="138"/>
      <c r="CT614" s="138"/>
      <c r="CU614" s="138"/>
      <c r="CV614" s="138"/>
      <c r="CW614" s="138"/>
      <c r="CX614" s="138"/>
      <c r="CY614" s="138"/>
      <c r="CZ614" s="138"/>
      <c r="DA614" s="138"/>
      <c r="DB614" s="138"/>
      <c r="DC614" s="138"/>
      <c r="DD614" s="138"/>
      <c r="DE614" s="138"/>
      <c r="DF614" s="138"/>
      <c r="DG614" s="138"/>
      <c r="DH614" s="138"/>
      <c r="DI614" s="138"/>
      <c r="DJ614" s="138"/>
      <c r="DK614" s="138"/>
      <c r="DL614" s="138"/>
      <c r="DM614" s="138"/>
      <c r="DN614" s="138"/>
      <c r="DO614" s="138"/>
      <c r="DP614" s="138"/>
      <c r="DQ614" s="138"/>
      <c r="DR614" s="138"/>
      <c r="DS614" s="138"/>
      <c r="DT614" s="138"/>
      <c r="DU614" s="138"/>
      <c r="DV614" s="138"/>
      <c r="DW614" s="138"/>
      <c r="DX614" s="138"/>
      <c r="DY614" s="138"/>
      <c r="DZ614" s="138"/>
      <c r="EA614" s="138"/>
      <c r="EB614" s="138"/>
      <c r="EC614" s="138"/>
      <c r="ED614" s="138"/>
      <c r="EE614" s="138"/>
      <c r="EF614" s="138"/>
      <c r="EG614" s="138"/>
      <c r="EH614" s="138"/>
      <c r="EI614" s="138"/>
      <c r="EJ614" s="138"/>
      <c r="EK614" s="138"/>
      <c r="EL614" s="138"/>
      <c r="EM614" s="138"/>
      <c r="EN614" s="138"/>
    </row>
    <row r="615" spans="7:17" ht="12.75">
      <c r="G615" s="9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7:17" ht="12.75">
      <c r="G616" s="9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7:17" ht="12.75">
      <c r="G617" s="9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7:17" ht="12.75">
      <c r="G618" s="9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7:17" ht="12.75">
      <c r="G619" s="9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7:17" ht="12.75">
      <c r="G620" s="9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7:17" ht="12.75">
      <c r="G621" s="9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7:17" ht="12.75">
      <c r="G622" s="9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7:17" ht="12.75">
      <c r="G623" s="9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7:17" ht="12.75">
      <c r="G624" s="9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7:17" ht="12.75">
      <c r="G625" s="9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7:17" ht="12.75">
      <c r="G626" s="9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7:17" ht="12.75">
      <c r="G627" s="9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7:17" ht="12.75">
      <c r="G628" s="9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7:17" ht="12.75">
      <c r="G629" s="9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7:17" ht="12.75">
      <c r="G630" s="9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7:17" ht="12.75">
      <c r="G631" s="9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7:17" ht="12.75">
      <c r="G632" s="9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7:17" ht="12.75">
      <c r="G633" s="9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7:17" ht="12.75">
      <c r="G634" s="9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7:17" ht="12.75">
      <c r="G635" s="9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7:17" ht="12.75">
      <c r="G636" s="9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7:17" ht="12.75">
      <c r="G637" s="9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7:17" ht="12.75">
      <c r="G638" s="9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7:17" ht="12.75">
      <c r="G639" s="9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7:17" ht="12.75">
      <c r="G640" s="9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7:17" ht="12.75">
      <c r="G641" s="9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7:17" ht="12.75">
      <c r="G642" s="9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7:17" ht="12.75">
      <c r="G643" s="9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7:17" ht="12.75">
      <c r="G644" s="9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ht="12.75">
      <c r="Q645" s="8"/>
    </row>
    <row r="646" ht="12.75">
      <c r="Q646" s="8"/>
    </row>
    <row r="647" ht="12.75">
      <c r="Q647" s="8"/>
    </row>
    <row r="648" ht="12.75">
      <c r="Q648" s="8"/>
    </row>
    <row r="649" ht="12.75">
      <c r="Q649" s="8"/>
    </row>
    <row r="650" ht="12.75">
      <c r="Q650" s="8"/>
    </row>
    <row r="651" ht="12.75">
      <c r="Q651" s="8"/>
    </row>
    <row r="652" ht="12.75">
      <c r="Q652" s="8"/>
    </row>
    <row r="653" ht="12.75">
      <c r="Q653" s="8"/>
    </row>
    <row r="654" ht="12.75">
      <c r="Q654" s="8"/>
    </row>
    <row r="655" ht="12.75">
      <c r="Q655" s="8"/>
    </row>
    <row r="656" ht="12.75">
      <c r="Q656" s="8"/>
    </row>
    <row r="657" ht="12.75">
      <c r="Q657" s="8"/>
    </row>
    <row r="658" ht="12.75">
      <c r="Q658" s="8"/>
    </row>
    <row r="659" ht="12.75">
      <c r="Q659" s="8"/>
    </row>
    <row r="660" ht="12.75">
      <c r="Q660" s="8"/>
    </row>
    <row r="661" ht="12.75">
      <c r="Q661" s="8"/>
    </row>
    <row r="662" ht="12.75">
      <c r="Q662" s="8"/>
    </row>
    <row r="663" ht="12.75">
      <c r="Q663" s="8"/>
    </row>
    <row r="664" ht="12.75">
      <c r="Q664" s="8"/>
    </row>
    <row r="665" ht="12.75">
      <c r="Q665" s="8"/>
    </row>
    <row r="666" ht="12.75">
      <c r="Q666" s="8"/>
    </row>
    <row r="667" ht="12.75">
      <c r="Q667" s="8"/>
    </row>
    <row r="668" ht="12.75">
      <c r="Q668" s="8"/>
    </row>
    <row r="669" ht="12.75">
      <c r="Q669" s="8"/>
    </row>
    <row r="670" ht="12.75">
      <c r="Q670" s="8"/>
    </row>
    <row r="671" ht="12.75">
      <c r="Q671" s="8"/>
    </row>
    <row r="672" ht="12.75">
      <c r="Q672" s="8"/>
    </row>
    <row r="673" ht="12.75">
      <c r="Q673" s="8"/>
    </row>
    <row r="674" ht="12.75">
      <c r="Q674" s="8"/>
    </row>
    <row r="675" ht="12.75">
      <c r="Q675" s="8"/>
    </row>
    <row r="676" ht="12.75">
      <c r="Q676" s="8"/>
    </row>
    <row r="677" ht="12.75">
      <c r="Q677" s="8"/>
    </row>
    <row r="678" ht="12.75">
      <c r="Q678" s="8"/>
    </row>
    <row r="679" ht="12.75">
      <c r="Q679" s="8"/>
    </row>
    <row r="680" ht="12.75">
      <c r="Q680" s="8"/>
    </row>
    <row r="681" ht="12.75">
      <c r="Q681" s="8"/>
    </row>
    <row r="682" ht="12.75">
      <c r="Q682" s="8"/>
    </row>
    <row r="683" ht="12.75">
      <c r="Q683" s="8"/>
    </row>
    <row r="684" ht="12.75">
      <c r="Q684" s="8"/>
    </row>
    <row r="685" ht="12.75">
      <c r="Q685" s="8"/>
    </row>
    <row r="686" ht="12.75">
      <c r="Q686" s="8"/>
    </row>
    <row r="687" ht="12.75">
      <c r="Q687" s="8"/>
    </row>
    <row r="688" ht="12.75">
      <c r="Q688" s="8"/>
    </row>
    <row r="689" ht="12.75">
      <c r="Q689" s="8"/>
    </row>
    <row r="690" ht="12.75">
      <c r="Q690" s="8"/>
    </row>
    <row r="691" ht="12.75">
      <c r="Q691" s="8"/>
    </row>
    <row r="692" ht="12.75">
      <c r="Q692" s="8"/>
    </row>
    <row r="693" ht="12.75">
      <c r="Q693" s="8"/>
    </row>
    <row r="694" ht="12.75">
      <c r="Q694" s="8"/>
    </row>
    <row r="695" ht="12.75">
      <c r="Q695" s="8"/>
    </row>
    <row r="696" ht="12.75">
      <c r="Q696" s="8"/>
    </row>
    <row r="697" ht="12.75">
      <c r="Q697" s="8"/>
    </row>
    <row r="698" ht="12.75">
      <c r="Q698" s="8"/>
    </row>
    <row r="699" ht="12.75">
      <c r="Q699" s="8"/>
    </row>
    <row r="700" ht="12.75">
      <c r="Q700" s="8"/>
    </row>
    <row r="701" ht="12.75">
      <c r="Q701" s="8"/>
    </row>
    <row r="702" ht="12.75">
      <c r="Q702" s="8"/>
    </row>
    <row r="703" ht="12.75">
      <c r="Q703" s="8"/>
    </row>
    <row r="704" ht="12.75">
      <c r="Q704" s="8"/>
    </row>
    <row r="705" ht="12.75">
      <c r="Q705" s="8"/>
    </row>
    <row r="706" ht="12.75">
      <c r="Q706" s="8"/>
    </row>
    <row r="707" ht="12.75">
      <c r="Q707" s="8"/>
    </row>
    <row r="708" ht="12.75">
      <c r="Q708" s="8"/>
    </row>
    <row r="709" ht="12.75">
      <c r="Q709" s="8"/>
    </row>
    <row r="710" ht="12.75">
      <c r="Q710" s="8"/>
    </row>
    <row r="711" ht="12.75">
      <c r="Q711" s="8"/>
    </row>
    <row r="712" ht="12.75">
      <c r="Q712" s="8"/>
    </row>
    <row r="713" ht="12.75">
      <c r="Q713" s="8"/>
    </row>
    <row r="714" ht="12.75">
      <c r="Q714" s="8"/>
    </row>
    <row r="715" ht="12.75">
      <c r="Q715" s="8"/>
    </row>
    <row r="716" ht="12.75">
      <c r="Q716" s="8"/>
    </row>
    <row r="717" ht="12.75">
      <c r="Q717" s="8"/>
    </row>
    <row r="718" ht="12.75">
      <c r="Q718" s="8"/>
    </row>
    <row r="719" ht="12.75">
      <c r="Q719" s="8"/>
    </row>
    <row r="720" ht="12.75">
      <c r="Q720" s="8"/>
    </row>
    <row r="721" ht="12.75">
      <c r="Q721" s="8"/>
    </row>
    <row r="722" ht="12.75">
      <c r="Q722" s="8"/>
    </row>
    <row r="723" ht="12.75">
      <c r="Q723" s="8"/>
    </row>
    <row r="724" ht="12.75">
      <c r="Q724" s="8"/>
    </row>
    <row r="725" ht="12.75">
      <c r="Q725" s="8"/>
    </row>
    <row r="726" ht="12.75">
      <c r="Q726" s="8"/>
    </row>
    <row r="727" ht="12.75">
      <c r="Q727" s="8"/>
    </row>
    <row r="728" ht="12.75">
      <c r="Q728" s="8"/>
    </row>
    <row r="729" ht="12.75">
      <c r="Q729" s="8"/>
    </row>
    <row r="730" ht="12.75">
      <c r="Q730" s="8"/>
    </row>
    <row r="731" ht="12.75">
      <c r="Q731" s="8"/>
    </row>
    <row r="732" ht="12.75">
      <c r="Q732" s="8"/>
    </row>
    <row r="733" ht="12.75">
      <c r="Q733" s="8"/>
    </row>
    <row r="734" ht="12.75">
      <c r="Q734" s="8"/>
    </row>
    <row r="735" ht="12.75">
      <c r="Q735" s="8"/>
    </row>
    <row r="736" ht="12.75">
      <c r="Q736" s="8"/>
    </row>
    <row r="737" ht="12.75">
      <c r="Q737" s="8"/>
    </row>
    <row r="738" ht="12.75">
      <c r="Q738" s="8"/>
    </row>
    <row r="739" ht="12.75">
      <c r="Q739" s="8"/>
    </row>
    <row r="740" ht="12.75">
      <c r="Q740" s="8"/>
    </row>
    <row r="741" ht="12.75">
      <c r="Q741" s="8"/>
    </row>
    <row r="742" ht="12.75">
      <c r="Q742" s="8"/>
    </row>
    <row r="743" ht="12.75">
      <c r="Q743" s="8"/>
    </row>
    <row r="744" ht="12.75">
      <c r="Q744" s="8"/>
    </row>
    <row r="745" ht="12.75">
      <c r="Q745" s="8"/>
    </row>
    <row r="746" ht="12.75">
      <c r="Q746" s="8"/>
    </row>
    <row r="747" ht="12.75">
      <c r="Q747" s="8"/>
    </row>
    <row r="748" ht="12.75">
      <c r="Q748" s="8"/>
    </row>
    <row r="749" ht="12.75">
      <c r="Q749" s="8"/>
    </row>
    <row r="750" ht="12.75">
      <c r="Q750" s="8"/>
    </row>
    <row r="751" ht="12.75">
      <c r="Q751" s="8"/>
    </row>
    <row r="752" ht="12.75">
      <c r="Q752" s="8"/>
    </row>
    <row r="753" ht="12.75">
      <c r="Q753" s="8"/>
    </row>
    <row r="754" ht="12.75">
      <c r="Q754" s="8"/>
    </row>
    <row r="755" ht="12.75">
      <c r="Q755" s="8"/>
    </row>
    <row r="756" ht="12.75">
      <c r="Q756" s="8"/>
    </row>
    <row r="757" ht="12.75">
      <c r="Q757" s="8"/>
    </row>
    <row r="758" ht="12.75">
      <c r="Q758" s="8"/>
    </row>
    <row r="759" ht="12.75">
      <c r="Q759" s="8"/>
    </row>
    <row r="760" ht="12.75">
      <c r="Q760" s="8"/>
    </row>
    <row r="761" ht="12.75">
      <c r="Q761" s="8"/>
    </row>
    <row r="762" ht="12.75">
      <c r="Q762" s="8"/>
    </row>
    <row r="763" ht="12.75">
      <c r="Q763" s="8"/>
    </row>
    <row r="764" ht="12.75">
      <c r="Q764" s="8"/>
    </row>
    <row r="765" ht="12.75">
      <c r="Q765" s="8"/>
    </row>
    <row r="766" ht="12.75">
      <c r="Q766" s="8"/>
    </row>
    <row r="767" ht="12.75">
      <c r="Q767" s="8"/>
    </row>
    <row r="768" ht="12.75">
      <c r="Q768" s="8"/>
    </row>
    <row r="769" ht="12.75">
      <c r="Q769" s="8"/>
    </row>
    <row r="770" ht="12.75">
      <c r="Q770" s="8"/>
    </row>
    <row r="771" ht="12.75">
      <c r="Q771" s="8"/>
    </row>
    <row r="772" ht="12.75">
      <c r="Q772" s="8"/>
    </row>
    <row r="773" ht="12.75">
      <c r="Q773" s="8"/>
    </row>
    <row r="774" ht="12.75">
      <c r="Q774" s="8"/>
    </row>
    <row r="775" ht="12.75">
      <c r="Q775" s="8"/>
    </row>
    <row r="776" ht="12.75">
      <c r="Q776" s="8"/>
    </row>
    <row r="777" ht="12.75">
      <c r="Q777" s="8"/>
    </row>
    <row r="778" ht="12.75">
      <c r="Q778" s="8"/>
    </row>
    <row r="779" ht="12.75">
      <c r="Q779" s="8"/>
    </row>
    <row r="780" ht="12.75">
      <c r="Q780" s="8"/>
    </row>
    <row r="781" ht="12.75">
      <c r="Q781" s="8"/>
    </row>
    <row r="782" ht="12.75">
      <c r="Q782" s="8"/>
    </row>
    <row r="783" ht="12.75">
      <c r="Q783" s="8"/>
    </row>
    <row r="784" ht="12.75">
      <c r="Q784" s="8"/>
    </row>
    <row r="785" ht="12.75">
      <c r="Q785" s="8"/>
    </row>
    <row r="786" ht="12.75">
      <c r="Q786" s="8"/>
    </row>
    <row r="787" ht="12.75">
      <c r="Q787" s="8"/>
    </row>
    <row r="788" ht="12.75">
      <c r="Q788" s="8"/>
    </row>
    <row r="789" ht="12.75">
      <c r="Q789" s="8"/>
    </row>
    <row r="790" ht="12.75">
      <c r="Q790" s="8"/>
    </row>
    <row r="791" ht="12.75">
      <c r="Q791" s="8"/>
    </row>
    <row r="792" ht="12.75">
      <c r="Q792" s="8"/>
    </row>
    <row r="793" ht="12.75">
      <c r="Q793" s="8"/>
    </row>
    <row r="794" ht="12.75">
      <c r="Q794" s="8"/>
    </row>
    <row r="795" ht="12.75">
      <c r="Q795" s="8"/>
    </row>
    <row r="796" ht="12.75">
      <c r="Q796" s="8"/>
    </row>
    <row r="797" ht="12.75">
      <c r="Q797" s="8"/>
    </row>
    <row r="798" ht="12.75">
      <c r="Q798" s="8"/>
    </row>
    <row r="799" ht="12.75">
      <c r="Q799" s="8"/>
    </row>
    <row r="800" ht="12.75">
      <c r="Q800" s="8"/>
    </row>
    <row r="801" ht="12.75">
      <c r="Q801" s="8"/>
    </row>
    <row r="802" ht="12.75">
      <c r="Q802" s="8"/>
    </row>
    <row r="803" ht="12.75">
      <c r="Q803" s="8"/>
    </row>
    <row r="804" ht="12.75">
      <c r="Q804" s="8"/>
    </row>
    <row r="805" ht="12.75">
      <c r="Q805" s="8"/>
    </row>
    <row r="806" ht="12.75">
      <c r="Q806" s="8"/>
    </row>
    <row r="807" ht="12.75">
      <c r="Q807" s="8"/>
    </row>
    <row r="808" ht="12.75">
      <c r="Q808" s="8"/>
    </row>
    <row r="809" ht="12.75">
      <c r="Q809" s="8"/>
    </row>
    <row r="810" ht="12.75">
      <c r="Q810" s="8"/>
    </row>
    <row r="811" ht="12.75">
      <c r="Q811" s="8"/>
    </row>
    <row r="812" ht="12.75">
      <c r="Q812" s="8"/>
    </row>
    <row r="813" ht="12.75">
      <c r="Q813" s="8"/>
    </row>
    <row r="814" ht="12.75">
      <c r="Q814" s="8"/>
    </row>
    <row r="815" ht="12.75">
      <c r="Q815" s="8"/>
    </row>
    <row r="816" ht="12.75">
      <c r="Q816" s="8"/>
    </row>
    <row r="817" ht="12.75">
      <c r="Q817" s="8"/>
    </row>
    <row r="818" ht="12.75">
      <c r="Q818" s="8"/>
    </row>
    <row r="819" ht="12.75">
      <c r="Q819" s="8"/>
    </row>
    <row r="820" ht="12.75">
      <c r="Q820" s="8"/>
    </row>
    <row r="821" ht="12.75">
      <c r="Q821" s="8"/>
    </row>
    <row r="822" ht="12.75">
      <c r="Q822" s="8"/>
    </row>
    <row r="823" ht="12.75">
      <c r="Q823" s="8"/>
    </row>
    <row r="824" ht="12.75">
      <c r="Q824" s="8"/>
    </row>
    <row r="825" ht="12.75">
      <c r="Q825" s="8"/>
    </row>
    <row r="826" ht="12.75">
      <c r="Q826" s="8"/>
    </row>
    <row r="827" ht="12.75">
      <c r="Q827" s="8"/>
    </row>
    <row r="828" ht="12.75">
      <c r="Q828" s="8"/>
    </row>
    <row r="829" ht="12.75">
      <c r="Q829" s="8"/>
    </row>
    <row r="830" ht="12.75">
      <c r="Q830" s="8"/>
    </row>
    <row r="831" ht="12.75">
      <c r="Q831" s="8"/>
    </row>
    <row r="832" ht="12.75">
      <c r="Q832" s="8"/>
    </row>
    <row r="833" ht="12.75">
      <c r="Q833" s="8"/>
    </row>
    <row r="834" ht="12.75">
      <c r="Q834" s="8"/>
    </row>
    <row r="835" ht="12.75">
      <c r="Q835" s="8"/>
    </row>
    <row r="836" ht="12.75">
      <c r="Q836" s="8"/>
    </row>
    <row r="837" ht="12.75">
      <c r="Q837" s="8"/>
    </row>
    <row r="838" ht="12.75">
      <c r="Q838" s="8"/>
    </row>
    <row r="839" ht="12.75">
      <c r="Q839" s="8"/>
    </row>
    <row r="840" ht="12.75">
      <c r="Q840" s="8"/>
    </row>
    <row r="841" ht="12.75">
      <c r="Q841" s="8"/>
    </row>
    <row r="842" ht="12.75">
      <c r="Q842" s="8"/>
    </row>
    <row r="843" ht="12.75">
      <c r="Q843" s="8"/>
    </row>
    <row r="844" ht="12.75">
      <c r="Q844" s="8"/>
    </row>
    <row r="845" ht="12.75">
      <c r="Q845" s="8"/>
    </row>
    <row r="846" ht="12.75">
      <c r="Q846" s="8"/>
    </row>
    <row r="847" ht="12.75">
      <c r="Q847" s="8"/>
    </row>
    <row r="848" ht="12.75">
      <c r="Q848" s="8"/>
    </row>
    <row r="849" ht="12.75">
      <c r="Q849" s="8"/>
    </row>
    <row r="850" ht="12.75">
      <c r="Q850" s="8"/>
    </row>
    <row r="851" ht="12.75">
      <c r="Q851" s="8"/>
    </row>
    <row r="852" ht="12.75">
      <c r="Q852" s="8"/>
    </row>
    <row r="853" ht="12.75">
      <c r="Q853" s="8"/>
    </row>
    <row r="854" ht="12.75">
      <c r="Q854" s="8"/>
    </row>
    <row r="855" ht="12.75">
      <c r="Q855" s="8"/>
    </row>
    <row r="856" ht="12.75">
      <c r="Q856" s="8"/>
    </row>
    <row r="857" ht="12.75">
      <c r="Q857" s="8"/>
    </row>
    <row r="858" ht="12.75">
      <c r="Q858" s="8"/>
    </row>
    <row r="859" ht="12.75">
      <c r="Q859" s="8"/>
    </row>
    <row r="860" ht="12.75">
      <c r="Q860" s="8"/>
    </row>
    <row r="861" ht="12.75">
      <c r="Q861" s="8"/>
    </row>
    <row r="862" ht="12.75">
      <c r="Q862" s="8"/>
    </row>
    <row r="863" ht="12.75">
      <c r="Q863" s="8"/>
    </row>
    <row r="864" ht="12.75">
      <c r="Q864" s="8"/>
    </row>
    <row r="865" ht="12.75">
      <c r="Q865" s="8"/>
    </row>
    <row r="866" ht="12.75">
      <c r="Q866" s="8"/>
    </row>
    <row r="867" ht="12.75">
      <c r="Q867" s="8"/>
    </row>
    <row r="868" ht="12.75">
      <c r="Q868" s="8"/>
    </row>
    <row r="869" ht="12.75">
      <c r="Q869" s="8"/>
    </row>
    <row r="870" ht="12.75">
      <c r="Q870" s="8"/>
    </row>
    <row r="871" ht="12.75">
      <c r="Q871" s="8"/>
    </row>
    <row r="872" ht="12.75">
      <c r="Q872" s="8"/>
    </row>
    <row r="873" ht="12.75">
      <c r="Q873" s="8"/>
    </row>
    <row r="874" ht="12.75">
      <c r="Q874" s="8"/>
    </row>
    <row r="875" ht="12.75">
      <c r="Q875" s="8"/>
    </row>
    <row r="876" ht="12.75">
      <c r="Q876" s="8"/>
    </row>
    <row r="877" ht="12.75">
      <c r="Q877" s="8"/>
    </row>
    <row r="878" ht="12.75">
      <c r="Q878" s="8"/>
    </row>
    <row r="879" ht="12.75">
      <c r="Q879" s="8"/>
    </row>
    <row r="880" ht="12.75">
      <c r="Q880" s="8"/>
    </row>
    <row r="881" ht="12.75">
      <c r="Q881" s="8"/>
    </row>
    <row r="882" ht="12.75">
      <c r="Q882" s="8"/>
    </row>
    <row r="883" ht="12.75">
      <c r="Q883" s="8"/>
    </row>
    <row r="884" ht="12.75">
      <c r="Q884" s="8"/>
    </row>
    <row r="885" ht="12.75">
      <c r="Q885" s="8"/>
    </row>
    <row r="886" ht="12.75">
      <c r="Q886" s="8"/>
    </row>
    <row r="887" ht="12.75">
      <c r="Q887" s="8"/>
    </row>
    <row r="888" ht="12.75">
      <c r="Q888" s="8"/>
    </row>
    <row r="889" ht="12.75">
      <c r="Q889" s="8"/>
    </row>
    <row r="890" ht="12.75">
      <c r="Q890" s="8"/>
    </row>
    <row r="891" ht="12.75">
      <c r="Q891" s="8"/>
    </row>
    <row r="892" ht="12.75">
      <c r="Q892" s="8"/>
    </row>
    <row r="893" ht="12.75">
      <c r="Q893" s="8"/>
    </row>
    <row r="894" ht="12.75">
      <c r="Q894" s="8"/>
    </row>
    <row r="895" ht="12.75">
      <c r="Q895" s="8"/>
    </row>
    <row r="896" ht="12.75">
      <c r="Q896" s="8"/>
    </row>
    <row r="897" ht="12.75">
      <c r="Q897" s="8"/>
    </row>
    <row r="898" ht="12.75">
      <c r="Q898" s="8"/>
    </row>
    <row r="899" ht="12.75">
      <c r="Q899" s="8"/>
    </row>
    <row r="900" ht="12.75">
      <c r="Q900" s="8"/>
    </row>
    <row r="901" ht="12.75">
      <c r="Q901" s="8"/>
    </row>
    <row r="902" ht="12.75">
      <c r="Q902" s="8"/>
    </row>
    <row r="903" ht="12.75">
      <c r="Q903" s="8"/>
    </row>
    <row r="904" ht="12.75">
      <c r="Q904" s="8"/>
    </row>
    <row r="905" ht="12.75">
      <c r="Q905" s="8"/>
    </row>
    <row r="906" ht="12.75">
      <c r="Q906" s="8"/>
    </row>
    <row r="907" ht="12.75">
      <c r="Q907" s="8"/>
    </row>
    <row r="908" ht="12.75">
      <c r="Q908" s="8"/>
    </row>
    <row r="909" ht="12.75">
      <c r="Q909" s="8"/>
    </row>
    <row r="910" ht="12.75">
      <c r="Q910" s="8"/>
    </row>
    <row r="911" ht="12.75">
      <c r="Q911" s="8"/>
    </row>
    <row r="912" ht="12.75">
      <c r="Q912" s="8"/>
    </row>
    <row r="913" ht="12.75">
      <c r="Q913" s="8"/>
    </row>
    <row r="914" ht="12.75">
      <c r="Q914" s="8"/>
    </row>
    <row r="915" ht="12.75">
      <c r="Q915" s="8"/>
    </row>
    <row r="916" ht="12.75">
      <c r="Q916" s="8"/>
    </row>
    <row r="917" ht="12.75">
      <c r="Q917" s="8"/>
    </row>
    <row r="918" ht="12.75">
      <c r="Q918" s="8"/>
    </row>
    <row r="919" ht="12.75">
      <c r="Q919" s="8"/>
    </row>
    <row r="920" ht="12.75">
      <c r="Q920" s="8"/>
    </row>
    <row r="921" ht="12.75">
      <c r="Q921" s="8"/>
    </row>
    <row r="922" ht="12.75">
      <c r="Q922" s="8"/>
    </row>
    <row r="923" ht="12.75">
      <c r="Q923" s="8"/>
    </row>
    <row r="924" ht="12.75">
      <c r="Q924" s="8"/>
    </row>
    <row r="925" ht="12.75">
      <c r="Q925" s="8"/>
    </row>
    <row r="926" ht="12.75">
      <c r="Q926" s="8"/>
    </row>
    <row r="927" ht="12.75">
      <c r="Q927" s="8"/>
    </row>
    <row r="928" ht="12.75">
      <c r="Q928" s="8"/>
    </row>
    <row r="929" ht="12.75">
      <c r="Q929" s="8"/>
    </row>
    <row r="930" ht="12.75">
      <c r="Q930" s="8"/>
    </row>
    <row r="931" ht="12.75">
      <c r="Q931" s="8"/>
    </row>
    <row r="932" ht="12.75">
      <c r="Q932" s="8"/>
    </row>
    <row r="933" ht="12.75">
      <c r="Q933" s="8"/>
    </row>
    <row r="934" ht="12.75">
      <c r="Q934" s="8"/>
    </row>
    <row r="935" ht="12.75">
      <c r="Q935" s="8"/>
    </row>
    <row r="936" ht="12.75">
      <c r="Q936" s="8"/>
    </row>
    <row r="937" ht="12.75">
      <c r="Q937" s="8"/>
    </row>
    <row r="938" ht="12.75">
      <c r="Q938" s="8"/>
    </row>
    <row r="939" ht="12.75">
      <c r="Q939" s="8"/>
    </row>
    <row r="940" ht="12.75">
      <c r="Q940" s="8"/>
    </row>
    <row r="941" ht="12.75">
      <c r="Q941" s="8"/>
    </row>
    <row r="942" ht="12.75">
      <c r="Q942" s="8"/>
    </row>
    <row r="943" ht="12.75">
      <c r="Q943" s="8"/>
    </row>
    <row r="944" ht="12.75">
      <c r="Q944" s="8"/>
    </row>
    <row r="945" ht="12.75">
      <c r="Q945" s="8"/>
    </row>
    <row r="946" ht="12.75">
      <c r="Q946" s="8"/>
    </row>
    <row r="947" ht="12.75">
      <c r="Q947" s="8"/>
    </row>
    <row r="948" ht="12.75">
      <c r="Q948" s="8"/>
    </row>
    <row r="949" ht="12.75">
      <c r="Q949" s="8"/>
    </row>
    <row r="950" ht="12.75">
      <c r="Q950" s="8"/>
    </row>
    <row r="951" ht="12.75">
      <c r="Q951" s="8"/>
    </row>
    <row r="952" ht="12.75">
      <c r="Q952" s="8"/>
    </row>
    <row r="953" ht="12.75">
      <c r="Q953" s="8"/>
    </row>
    <row r="954" ht="12.75">
      <c r="Q954" s="8"/>
    </row>
    <row r="955" ht="12.75">
      <c r="Q955" s="8"/>
    </row>
    <row r="956" ht="12.75">
      <c r="Q956" s="8"/>
    </row>
    <row r="957" ht="12.75">
      <c r="Q957" s="8"/>
    </row>
    <row r="958" ht="12.75">
      <c r="Q958" s="8"/>
    </row>
    <row r="959" ht="12.75">
      <c r="Q959" s="8"/>
    </row>
    <row r="960" ht="12.75">
      <c r="Q960" s="8"/>
    </row>
    <row r="961" ht="12.75">
      <c r="Q961" s="8"/>
    </row>
    <row r="962" ht="12.75">
      <c r="Q962" s="8"/>
    </row>
    <row r="963" ht="12.75">
      <c r="Q963" s="8"/>
    </row>
    <row r="964" ht="12.75">
      <c r="Q964" s="8"/>
    </row>
    <row r="965" ht="12.75">
      <c r="Q965" s="8"/>
    </row>
    <row r="966" ht="12.75">
      <c r="Q966" s="8"/>
    </row>
    <row r="967" ht="12.75">
      <c r="Q967" s="8"/>
    </row>
    <row r="968" ht="12.75">
      <c r="Q968" s="8"/>
    </row>
    <row r="969" ht="12.75">
      <c r="Q969" s="8"/>
    </row>
    <row r="970" ht="12.75">
      <c r="Q970" s="8"/>
    </row>
    <row r="971" ht="12.75">
      <c r="Q971" s="8"/>
    </row>
    <row r="972" ht="12.75">
      <c r="Q972" s="8"/>
    </row>
    <row r="973" ht="12.75">
      <c r="Q973" s="8"/>
    </row>
    <row r="974" ht="12.75">
      <c r="Q974" s="8"/>
    </row>
    <row r="975" ht="12.75">
      <c r="Q975" s="8"/>
    </row>
    <row r="976" ht="12.75">
      <c r="Q976" s="8"/>
    </row>
    <row r="977" ht="12.75">
      <c r="Q977" s="8"/>
    </row>
    <row r="978" ht="12.75">
      <c r="Q978" s="8"/>
    </row>
    <row r="979" ht="12.75">
      <c r="Q979" s="8"/>
    </row>
    <row r="980" ht="12.75">
      <c r="Q980" s="8"/>
    </row>
    <row r="981" ht="12.75">
      <c r="Q981" s="8"/>
    </row>
    <row r="982" ht="12.75">
      <c r="Q982" s="8"/>
    </row>
    <row r="983" ht="12.75">
      <c r="Q983" s="8"/>
    </row>
    <row r="984" ht="12.75">
      <c r="Q984" s="8"/>
    </row>
    <row r="985" ht="12.75">
      <c r="Q985" s="8"/>
    </row>
    <row r="986" ht="12.75">
      <c r="Q986" s="8"/>
    </row>
    <row r="987" ht="12.75">
      <c r="Q987" s="8"/>
    </row>
    <row r="988" ht="12.75">
      <c r="Q988" s="8"/>
    </row>
    <row r="989" ht="12.75">
      <c r="Q989" s="8"/>
    </row>
    <row r="990" ht="12.75">
      <c r="Q990" s="8"/>
    </row>
    <row r="991" ht="12.75">
      <c r="Q991" s="8"/>
    </row>
    <row r="992" ht="12.75">
      <c r="Q992" s="8"/>
    </row>
    <row r="993" ht="12.75">
      <c r="Q993" s="8"/>
    </row>
    <row r="994" ht="12.75">
      <c r="Q994" s="8"/>
    </row>
    <row r="995" ht="12.75">
      <c r="Q995" s="8"/>
    </row>
    <row r="996" ht="12.75">
      <c r="Q996" s="8"/>
    </row>
    <row r="997" ht="12.75">
      <c r="Q997" s="8"/>
    </row>
    <row r="998" ht="12.75">
      <c r="Q998" s="8"/>
    </row>
    <row r="999" ht="12.75">
      <c r="Q999" s="8"/>
    </row>
    <row r="1000" ht="12.75">
      <c r="Q1000" s="8"/>
    </row>
    <row r="1001" ht="12.75">
      <c r="Q1001" s="8"/>
    </row>
    <row r="1002" ht="12.75">
      <c r="Q1002" s="8"/>
    </row>
    <row r="1003" ht="12.75">
      <c r="Q1003" s="8"/>
    </row>
    <row r="1004" ht="12.75">
      <c r="Q1004" s="8"/>
    </row>
    <row r="1005" ht="12.75">
      <c r="Q1005" s="8"/>
    </row>
    <row r="1006" ht="12.75">
      <c r="Q1006" s="8"/>
    </row>
    <row r="1007" ht="12.75">
      <c r="Q1007" s="8"/>
    </row>
    <row r="1008" ht="12.75">
      <c r="Q1008" s="8"/>
    </row>
    <row r="1009" ht="12.75">
      <c r="Q1009" s="8"/>
    </row>
    <row r="1010" ht="12.75">
      <c r="Q1010" s="8"/>
    </row>
    <row r="1011" ht="12.75">
      <c r="Q1011" s="8"/>
    </row>
    <row r="1012" ht="12.75">
      <c r="Q1012" s="8"/>
    </row>
    <row r="1013" ht="12.75">
      <c r="Q1013" s="8"/>
    </row>
    <row r="1014" ht="12.75">
      <c r="Q1014" s="8"/>
    </row>
    <row r="1015" ht="12.75">
      <c r="Q1015" s="8"/>
    </row>
    <row r="1016" ht="12.75">
      <c r="Q1016" s="8"/>
    </row>
    <row r="1017" ht="12.75">
      <c r="Q1017" s="8"/>
    </row>
    <row r="1018" ht="12.75">
      <c r="Q1018" s="8"/>
    </row>
    <row r="1019" ht="12.75">
      <c r="Q1019" s="8"/>
    </row>
    <row r="1020" ht="12.75">
      <c r="Q1020" s="8"/>
    </row>
    <row r="1021" ht="12.75">
      <c r="Q1021" s="8"/>
    </row>
    <row r="1022" ht="12.75">
      <c r="Q1022" s="8"/>
    </row>
    <row r="1023" ht="12.75">
      <c r="Q1023" s="8"/>
    </row>
    <row r="1024" ht="12.75">
      <c r="Q1024" s="8"/>
    </row>
    <row r="1025" ht="12.75">
      <c r="Q1025" s="8"/>
    </row>
    <row r="1026" ht="12.75">
      <c r="Q1026" s="8"/>
    </row>
    <row r="1027" ht="12.75">
      <c r="Q1027" s="8"/>
    </row>
    <row r="1028" ht="12.75">
      <c r="Q1028" s="8"/>
    </row>
    <row r="1029" ht="12.75">
      <c r="Q1029" s="8"/>
    </row>
    <row r="1030" ht="12.75">
      <c r="Q1030" s="8"/>
    </row>
    <row r="1031" ht="12.75">
      <c r="Q1031" s="8"/>
    </row>
    <row r="1032" ht="12.75">
      <c r="Q1032" s="8"/>
    </row>
    <row r="1033" ht="12.75">
      <c r="Q1033" s="8"/>
    </row>
    <row r="1034" ht="12.75">
      <c r="Q1034" s="8"/>
    </row>
    <row r="1035" ht="12.75">
      <c r="Q1035" s="8"/>
    </row>
    <row r="1036" ht="12.75">
      <c r="Q1036" s="8"/>
    </row>
    <row r="1037" ht="12.75">
      <c r="Q1037" s="8"/>
    </row>
    <row r="1038" ht="12.75">
      <c r="Q1038" s="8"/>
    </row>
    <row r="1039" ht="12.75">
      <c r="Q1039" s="8"/>
    </row>
    <row r="1040" ht="12.75">
      <c r="Q1040" s="8"/>
    </row>
    <row r="1041" ht="12.75">
      <c r="Q1041" s="8"/>
    </row>
    <row r="1042" ht="12.75">
      <c r="Q1042" s="8"/>
    </row>
    <row r="1043" ht="12.75">
      <c r="Q1043" s="8"/>
    </row>
    <row r="1044" ht="12.75">
      <c r="Q1044" s="8"/>
    </row>
    <row r="1045" ht="12.75">
      <c r="Q1045" s="8"/>
    </row>
    <row r="1046" ht="12.75">
      <c r="Q1046" s="8"/>
    </row>
    <row r="1047" ht="12.75">
      <c r="Q1047" s="8"/>
    </row>
    <row r="1048" ht="12.75">
      <c r="Q1048" s="8"/>
    </row>
    <row r="1049" ht="12.75">
      <c r="Q1049" s="8"/>
    </row>
    <row r="1050" ht="12.75">
      <c r="Q1050" s="8"/>
    </row>
    <row r="1051" ht="12.75">
      <c r="Q1051" s="8"/>
    </row>
    <row r="1052" ht="12.75">
      <c r="Q1052" s="8"/>
    </row>
    <row r="1053" ht="12.75">
      <c r="Q1053" s="8"/>
    </row>
    <row r="1054" ht="12.75">
      <c r="Q1054" s="8"/>
    </row>
    <row r="1055" ht="12.75">
      <c r="Q1055" s="8"/>
    </row>
    <row r="1056" ht="12.75">
      <c r="Q1056" s="8"/>
    </row>
    <row r="1057" ht="12.75">
      <c r="Q1057" s="8"/>
    </row>
    <row r="1058" ht="12.75">
      <c r="Q1058" s="8"/>
    </row>
    <row r="1059" ht="12.75">
      <c r="Q1059" s="8"/>
    </row>
    <row r="1060" ht="12.75">
      <c r="Q1060" s="8"/>
    </row>
    <row r="1061" ht="12.75">
      <c r="Q1061" s="8"/>
    </row>
    <row r="1062" ht="12.75">
      <c r="Q1062" s="8"/>
    </row>
    <row r="1063" ht="12.75">
      <c r="Q1063" s="8"/>
    </row>
    <row r="1064" ht="12.75">
      <c r="Q1064" s="8"/>
    </row>
    <row r="1065" ht="12.75">
      <c r="Q1065" s="8"/>
    </row>
    <row r="1066" ht="12.75">
      <c r="Q1066" s="8"/>
    </row>
    <row r="1067" ht="12.75">
      <c r="Q1067" s="8"/>
    </row>
    <row r="1068" ht="12.75">
      <c r="Q1068" s="8"/>
    </row>
    <row r="1069" ht="12.75">
      <c r="Q1069" s="8"/>
    </row>
    <row r="1070" ht="12.75">
      <c r="Q1070" s="8"/>
    </row>
    <row r="1071" ht="12.75">
      <c r="Q1071" s="8"/>
    </row>
    <row r="1072" ht="12.75">
      <c r="Q1072" s="8"/>
    </row>
    <row r="1073" ht="12.75">
      <c r="Q1073" s="8"/>
    </row>
    <row r="1074" ht="12.75">
      <c r="Q1074" s="8"/>
    </row>
    <row r="1075" ht="12.75">
      <c r="Q1075" s="8"/>
    </row>
    <row r="1076" ht="12.75">
      <c r="Q1076" s="8"/>
    </row>
    <row r="1077" ht="12.75">
      <c r="Q1077" s="8"/>
    </row>
    <row r="1078" ht="12.75">
      <c r="Q1078" s="8"/>
    </row>
    <row r="1079" ht="12.75">
      <c r="Q1079" s="8"/>
    </row>
    <row r="1080" ht="12.75">
      <c r="Q1080" s="8"/>
    </row>
    <row r="1081" ht="12.75">
      <c r="Q1081" s="8"/>
    </row>
    <row r="1082" ht="12.75">
      <c r="Q1082" s="8"/>
    </row>
    <row r="1083" ht="12.75">
      <c r="Q1083" s="8"/>
    </row>
    <row r="1084" ht="12.75">
      <c r="Q1084" s="8"/>
    </row>
    <row r="1085" ht="12.75">
      <c r="Q1085" s="8"/>
    </row>
    <row r="1086" ht="12.75">
      <c r="Q1086" s="8"/>
    </row>
    <row r="1087" ht="12.75">
      <c r="Q1087" s="8"/>
    </row>
    <row r="1088" ht="12.75">
      <c r="Q1088" s="8"/>
    </row>
    <row r="1089" ht="12.75">
      <c r="Q1089" s="8"/>
    </row>
    <row r="1090" ht="12.75">
      <c r="Q1090" s="8"/>
    </row>
    <row r="1091" ht="12.75">
      <c r="Q1091" s="8"/>
    </row>
    <row r="1092" ht="12.75">
      <c r="Q1092" s="8"/>
    </row>
    <row r="1093" ht="12.75">
      <c r="Q1093" s="8"/>
    </row>
    <row r="1094" ht="12.75">
      <c r="Q1094" s="8"/>
    </row>
    <row r="1095" ht="12.75">
      <c r="Q1095" s="8"/>
    </row>
    <row r="1096" ht="12.75">
      <c r="Q1096" s="8"/>
    </row>
    <row r="1097" ht="12.75">
      <c r="Q1097" s="8"/>
    </row>
    <row r="1098" ht="12.75">
      <c r="Q1098" s="8"/>
    </row>
    <row r="1099" ht="12.75">
      <c r="Q1099" s="8"/>
    </row>
    <row r="1100" ht="12.75">
      <c r="Q1100" s="8"/>
    </row>
    <row r="1101" ht="12.75">
      <c r="Q1101" s="8"/>
    </row>
    <row r="1102" ht="12.75">
      <c r="Q1102" s="8"/>
    </row>
    <row r="1103" ht="12.75">
      <c r="Q1103" s="8"/>
    </row>
    <row r="1104" ht="12.75">
      <c r="Q1104" s="8"/>
    </row>
    <row r="1105" ht="12.75">
      <c r="Q1105" s="8"/>
    </row>
    <row r="1106" ht="12.75">
      <c r="Q1106" s="8"/>
    </row>
    <row r="1107" ht="12.75">
      <c r="Q1107" s="8"/>
    </row>
    <row r="1108" ht="12.75">
      <c r="Q1108" s="8"/>
    </row>
    <row r="1109" ht="12.75">
      <c r="Q1109" s="8"/>
    </row>
    <row r="1110" ht="12.75">
      <c r="Q1110" s="8"/>
    </row>
    <row r="1111" ht="12.75">
      <c r="Q1111" s="8"/>
    </row>
    <row r="1112" ht="12.75">
      <c r="Q1112" s="8"/>
    </row>
    <row r="1113" ht="12.75">
      <c r="Q1113" s="8"/>
    </row>
    <row r="1114" ht="12.75">
      <c r="Q1114" s="8"/>
    </row>
    <row r="1115" ht="12.75">
      <c r="Q1115" s="8"/>
    </row>
    <row r="1116" ht="12.75">
      <c r="Q1116" s="8"/>
    </row>
    <row r="1117" ht="12.75">
      <c r="Q1117" s="8"/>
    </row>
    <row r="1118" ht="12.75">
      <c r="Q1118" s="8"/>
    </row>
    <row r="1119" ht="12.75">
      <c r="Q1119" s="8"/>
    </row>
    <row r="1120" ht="12.75">
      <c r="Q1120" s="8"/>
    </row>
    <row r="1121" ht="12.75">
      <c r="Q1121" s="8"/>
    </row>
    <row r="1122" ht="12.75">
      <c r="Q1122" s="8"/>
    </row>
    <row r="1123" ht="12.75">
      <c r="Q1123" s="8"/>
    </row>
    <row r="1124" ht="12.75">
      <c r="Q1124" s="8"/>
    </row>
    <row r="1125" ht="12.75">
      <c r="Q1125" s="8"/>
    </row>
    <row r="1126" ht="12.75">
      <c r="Q1126" s="8"/>
    </row>
    <row r="1127" ht="12.75">
      <c r="Q1127" s="8"/>
    </row>
    <row r="1128" ht="12.75">
      <c r="Q1128" s="8"/>
    </row>
    <row r="1129" ht="12.75">
      <c r="Q1129" s="8"/>
    </row>
    <row r="1130" ht="12.75">
      <c r="Q1130" s="8"/>
    </row>
    <row r="1131" ht="12.75">
      <c r="Q1131" s="8"/>
    </row>
    <row r="1132" ht="12.75">
      <c r="Q1132" s="8"/>
    </row>
    <row r="1133" ht="12.75">
      <c r="Q1133" s="8"/>
    </row>
    <row r="1134" ht="12.75">
      <c r="Q1134" s="8"/>
    </row>
    <row r="1135" ht="12.75">
      <c r="Q1135" s="8"/>
    </row>
    <row r="1136" ht="12.75">
      <c r="Q1136" s="8"/>
    </row>
    <row r="1137" ht="12.75">
      <c r="Q1137" s="8"/>
    </row>
    <row r="1138" ht="12.75">
      <c r="Q1138" s="8"/>
    </row>
    <row r="1139" ht="12.75">
      <c r="Q1139" s="8"/>
    </row>
    <row r="1140" ht="12.75">
      <c r="Q1140" s="8"/>
    </row>
    <row r="1141" ht="12.75">
      <c r="Q1141" s="8"/>
    </row>
    <row r="1142" ht="12.75">
      <c r="Q1142" s="8"/>
    </row>
    <row r="1143" ht="12.75">
      <c r="Q1143" s="8"/>
    </row>
    <row r="1144" ht="12.75">
      <c r="Q1144" s="8"/>
    </row>
    <row r="1145" ht="12.75">
      <c r="Q1145" s="8"/>
    </row>
    <row r="1146" ht="12.75">
      <c r="Q1146" s="8"/>
    </row>
    <row r="1147" ht="12.75">
      <c r="Q1147" s="8"/>
    </row>
    <row r="1148" ht="12.75">
      <c r="Q1148" s="8"/>
    </row>
    <row r="1149" ht="12.75">
      <c r="Q1149" s="8"/>
    </row>
    <row r="1150" ht="12.75">
      <c r="Q1150" s="8"/>
    </row>
    <row r="1151" ht="12.75">
      <c r="Q1151" s="8"/>
    </row>
    <row r="1152" ht="12.75">
      <c r="Q1152" s="8"/>
    </row>
    <row r="1153" ht="12.75">
      <c r="Q1153" s="8"/>
    </row>
    <row r="1154" ht="12.75">
      <c r="Q1154" s="8"/>
    </row>
    <row r="1155" ht="12.75">
      <c r="Q1155" s="8"/>
    </row>
    <row r="1156" ht="12.75">
      <c r="Q1156" s="8"/>
    </row>
    <row r="1157" ht="12.75">
      <c r="Q1157" s="8"/>
    </row>
    <row r="1158" ht="12.75">
      <c r="Q1158" s="8"/>
    </row>
    <row r="1159" ht="12.75">
      <c r="Q1159" s="8"/>
    </row>
    <row r="1160" ht="12.75">
      <c r="Q1160" s="8"/>
    </row>
    <row r="1161" ht="12.75">
      <c r="Q1161" s="8"/>
    </row>
    <row r="1162" ht="12.75">
      <c r="Q1162" s="8"/>
    </row>
    <row r="1163" ht="12.75">
      <c r="Q1163" s="8"/>
    </row>
    <row r="1164" ht="12.75">
      <c r="Q1164" s="8"/>
    </row>
    <row r="1165" ht="12.75">
      <c r="Q1165" s="8"/>
    </row>
    <row r="1166" ht="12.75">
      <c r="Q1166" s="8"/>
    </row>
    <row r="1167" ht="12.75">
      <c r="Q1167" s="8"/>
    </row>
    <row r="1168" ht="12.75">
      <c r="Q1168" s="8"/>
    </row>
    <row r="1169" ht="12.75">
      <c r="Q1169" s="8"/>
    </row>
    <row r="1170" ht="12.75">
      <c r="Q1170" s="8"/>
    </row>
    <row r="1171" ht="12.75">
      <c r="Q1171" s="8"/>
    </row>
    <row r="1172" ht="12.75">
      <c r="Q1172" s="8"/>
    </row>
    <row r="1173" ht="12.75">
      <c r="Q1173" s="8"/>
    </row>
    <row r="1174" ht="12.75">
      <c r="Q1174" s="8"/>
    </row>
    <row r="1175" ht="12.75">
      <c r="Q1175" s="8"/>
    </row>
    <row r="1176" ht="12.75">
      <c r="Q1176" s="8"/>
    </row>
    <row r="1177" ht="12.75">
      <c r="Q1177" s="8"/>
    </row>
    <row r="1178" ht="12.75">
      <c r="Q1178" s="8"/>
    </row>
    <row r="1179" ht="12.75">
      <c r="Q1179" s="8"/>
    </row>
    <row r="1180" ht="12.75">
      <c r="Q1180" s="8"/>
    </row>
    <row r="1181" ht="12.75">
      <c r="Q1181" s="8"/>
    </row>
    <row r="1182" ht="12.75">
      <c r="Q1182" s="8"/>
    </row>
    <row r="1183" ht="12.75">
      <c r="Q1183" s="8"/>
    </row>
    <row r="1184" ht="12.75">
      <c r="Q1184" s="8"/>
    </row>
    <row r="1185" ht="12.75">
      <c r="Q1185" s="8"/>
    </row>
    <row r="1186" ht="12.75">
      <c r="Q1186" s="8"/>
    </row>
    <row r="1187" ht="12.75">
      <c r="Q1187" s="8"/>
    </row>
    <row r="1188" ht="12.75">
      <c r="Q1188" s="8"/>
    </row>
    <row r="1189" ht="12.75">
      <c r="Q1189" s="8"/>
    </row>
    <row r="1190" ht="12.75">
      <c r="Q1190" s="8"/>
    </row>
    <row r="1191" ht="12.75">
      <c r="Q1191" s="8"/>
    </row>
    <row r="1192" ht="12.75">
      <c r="Q1192" s="8"/>
    </row>
    <row r="1193" ht="12.75">
      <c r="Q1193" s="8"/>
    </row>
    <row r="1194" ht="12.75">
      <c r="Q1194" s="8"/>
    </row>
    <row r="1195" ht="12.75">
      <c r="Q1195" s="8"/>
    </row>
    <row r="1196" ht="12.75">
      <c r="Q1196" s="8"/>
    </row>
    <row r="1197" ht="12.75">
      <c r="Q1197" s="8"/>
    </row>
    <row r="1198" ht="12.75">
      <c r="Q1198" s="8"/>
    </row>
    <row r="1199" ht="12.75">
      <c r="Q1199" s="8"/>
    </row>
    <row r="1200" ht="12.75">
      <c r="Q1200" s="8"/>
    </row>
    <row r="1201" ht="12.75">
      <c r="Q1201" s="8"/>
    </row>
    <row r="1202" ht="12.75">
      <c r="Q1202" s="8"/>
    </row>
    <row r="1203" ht="12.75">
      <c r="Q1203" s="8"/>
    </row>
    <row r="1204" ht="12.75">
      <c r="Q1204" s="8"/>
    </row>
    <row r="1205" ht="12.75">
      <c r="Q1205" s="8"/>
    </row>
    <row r="1206" ht="12.75">
      <c r="Q1206" s="8"/>
    </row>
    <row r="1207" ht="12.75">
      <c r="Q1207" s="8"/>
    </row>
    <row r="1208" ht="12.75">
      <c r="Q1208" s="8"/>
    </row>
    <row r="1209" ht="12.75">
      <c r="Q1209" s="8"/>
    </row>
    <row r="1210" ht="12.75">
      <c r="Q1210" s="8"/>
    </row>
    <row r="1211" ht="12.75">
      <c r="Q1211" s="8"/>
    </row>
    <row r="1212" ht="12.75">
      <c r="Q1212" s="8"/>
    </row>
    <row r="1213" ht="12.75">
      <c r="Q1213" s="8"/>
    </row>
    <row r="1214" ht="12.75">
      <c r="Q1214" s="8"/>
    </row>
    <row r="1215" ht="12.75">
      <c r="Q1215" s="8"/>
    </row>
    <row r="1216" ht="12.75">
      <c r="Q1216" s="8"/>
    </row>
    <row r="1217" ht="12.75">
      <c r="Q1217" s="8"/>
    </row>
    <row r="1218" ht="12.75">
      <c r="Q1218" s="8"/>
    </row>
    <row r="1219" ht="12.75">
      <c r="Q1219" s="8"/>
    </row>
    <row r="1220" ht="12.75">
      <c r="Q1220" s="8"/>
    </row>
    <row r="1221" ht="12.75">
      <c r="Q1221" s="8"/>
    </row>
    <row r="1222" ht="12.75">
      <c r="Q1222" s="8"/>
    </row>
    <row r="1223" ht="12.75">
      <c r="Q1223" s="8"/>
    </row>
    <row r="1224" ht="12.75">
      <c r="Q1224" s="8"/>
    </row>
    <row r="1225" ht="12.75">
      <c r="Q1225" s="8"/>
    </row>
    <row r="1226" ht="12.75">
      <c r="Q1226" s="8"/>
    </row>
    <row r="1227" ht="12.75">
      <c r="Q1227" s="8"/>
    </row>
    <row r="1228" ht="12.75">
      <c r="Q1228" s="8"/>
    </row>
    <row r="1229" ht="12.75">
      <c r="Q1229" s="8"/>
    </row>
    <row r="1230" ht="12.75">
      <c r="Q1230" s="8"/>
    </row>
    <row r="1231" ht="12.75">
      <c r="Q1231" s="8"/>
    </row>
    <row r="1232" ht="12.75">
      <c r="Q1232" s="8"/>
    </row>
    <row r="1233" ht="12.75">
      <c r="Q1233" s="8"/>
    </row>
    <row r="1234" ht="12.75">
      <c r="Q1234" s="8"/>
    </row>
    <row r="1235" ht="12.75">
      <c r="Q1235" s="8"/>
    </row>
    <row r="1236" ht="12.75">
      <c r="Q1236" s="8"/>
    </row>
    <row r="1237" ht="12.75">
      <c r="Q1237" s="8"/>
    </row>
    <row r="1238" ht="12.75">
      <c r="Q1238" s="8"/>
    </row>
    <row r="1239" ht="12.75">
      <c r="Q1239" s="8"/>
    </row>
    <row r="1240" ht="12.75">
      <c r="Q1240" s="8"/>
    </row>
    <row r="1241" ht="12.75">
      <c r="Q1241" s="8"/>
    </row>
    <row r="1242" ht="12.75">
      <c r="Q1242" s="8"/>
    </row>
    <row r="1243" ht="12.75">
      <c r="Q1243" s="8"/>
    </row>
    <row r="1244" ht="12.75">
      <c r="Q1244" s="8"/>
    </row>
    <row r="1245" ht="12.75">
      <c r="Q1245" s="8"/>
    </row>
    <row r="1246" ht="12.75">
      <c r="Q1246" s="8"/>
    </row>
    <row r="1247" ht="12.75">
      <c r="Q1247" s="8"/>
    </row>
    <row r="1248" ht="12.75">
      <c r="Q1248" s="8"/>
    </row>
    <row r="1249" ht="12.75">
      <c r="Q1249" s="8"/>
    </row>
    <row r="1250" ht="12.75">
      <c r="Q1250" s="8"/>
    </row>
    <row r="1251" ht="12.75">
      <c r="Q1251" s="8"/>
    </row>
    <row r="1252" ht="12.75">
      <c r="Q1252" s="8"/>
    </row>
    <row r="1253" ht="12.75">
      <c r="Q1253" s="8"/>
    </row>
    <row r="1254" ht="12.75">
      <c r="Q1254" s="8"/>
    </row>
    <row r="1255" ht="12.75">
      <c r="Q1255" s="8"/>
    </row>
    <row r="1256" ht="12.75">
      <c r="Q1256" s="8"/>
    </row>
    <row r="1257" ht="12.75">
      <c r="Q1257" s="8"/>
    </row>
    <row r="1258" ht="12.75">
      <c r="Q1258" s="8"/>
    </row>
    <row r="1259" ht="12.75">
      <c r="Q1259" s="8"/>
    </row>
    <row r="1260" ht="12.75">
      <c r="Q1260" s="8"/>
    </row>
    <row r="1261" ht="12.75">
      <c r="Q1261" s="8"/>
    </row>
    <row r="1262" ht="12.75">
      <c r="Q1262" s="8"/>
    </row>
    <row r="1263" ht="12.75">
      <c r="Q1263" s="8"/>
    </row>
    <row r="1264" ht="12.75">
      <c r="Q1264" s="8"/>
    </row>
    <row r="1265" ht="12.75">
      <c r="Q1265" s="8"/>
    </row>
    <row r="1266" ht="12.75">
      <c r="Q1266" s="8"/>
    </row>
    <row r="1267" ht="12.75">
      <c r="Q1267" s="8"/>
    </row>
    <row r="1268" ht="12.75">
      <c r="Q1268" s="8"/>
    </row>
    <row r="1269" ht="12.75">
      <c r="Q1269" s="8"/>
    </row>
    <row r="1270" ht="12.75">
      <c r="Q1270" s="8"/>
    </row>
    <row r="1271" ht="12.75">
      <c r="Q1271" s="8"/>
    </row>
    <row r="1272" ht="12.75">
      <c r="Q1272" s="8"/>
    </row>
    <row r="1273" ht="12.75">
      <c r="Q1273" s="8"/>
    </row>
    <row r="1274" ht="12.75">
      <c r="Q1274" s="8"/>
    </row>
    <row r="1275" ht="12.75">
      <c r="Q1275" s="8"/>
    </row>
    <row r="1276" ht="12.75">
      <c r="Q1276" s="8"/>
    </row>
    <row r="1277" ht="12.75">
      <c r="Q1277" s="8"/>
    </row>
    <row r="1278" ht="12.75">
      <c r="Q1278" s="8"/>
    </row>
    <row r="1279" ht="12.75">
      <c r="Q1279" s="8"/>
    </row>
    <row r="1280" ht="12.75">
      <c r="Q1280" s="8"/>
    </row>
    <row r="1281" ht="12.75">
      <c r="Q1281" s="8"/>
    </row>
    <row r="1282" ht="12.75">
      <c r="Q1282" s="8"/>
    </row>
    <row r="1283" ht="12.75">
      <c r="Q1283" s="8"/>
    </row>
    <row r="1284" ht="12.75">
      <c r="Q1284" s="8"/>
    </row>
    <row r="1285" ht="12.75">
      <c r="Q1285" s="8"/>
    </row>
    <row r="1286" ht="12.75">
      <c r="Q1286" s="8"/>
    </row>
    <row r="1287" ht="12.75">
      <c r="Q1287" s="8"/>
    </row>
    <row r="1288" ht="12.75">
      <c r="Q1288" s="8"/>
    </row>
    <row r="1289" ht="12.75">
      <c r="Q1289" s="8"/>
    </row>
    <row r="1290" ht="12.75">
      <c r="Q1290" s="8"/>
    </row>
    <row r="1291" ht="12.75">
      <c r="Q1291" s="8"/>
    </row>
    <row r="1292" ht="12.75">
      <c r="Q1292" s="8"/>
    </row>
    <row r="1293" ht="12.75">
      <c r="Q1293" s="8"/>
    </row>
    <row r="1294" ht="12.75">
      <c r="Q1294" s="8"/>
    </row>
    <row r="1295" ht="12.75">
      <c r="Q1295" s="8"/>
    </row>
    <row r="1296" ht="12.75">
      <c r="Q1296" s="8"/>
    </row>
    <row r="1297" ht="12.75">
      <c r="Q1297" s="8"/>
    </row>
    <row r="1298" ht="12.75">
      <c r="Q1298" s="8"/>
    </row>
    <row r="1299" ht="12.75">
      <c r="Q1299" s="8"/>
    </row>
    <row r="1300" ht="12.75">
      <c r="Q1300" s="8"/>
    </row>
    <row r="1301" ht="12.75">
      <c r="Q1301" s="8"/>
    </row>
    <row r="1302" ht="12.75">
      <c r="Q1302" s="8"/>
    </row>
    <row r="1303" ht="12.75">
      <c r="Q1303" s="8"/>
    </row>
    <row r="1304" ht="12.75">
      <c r="Q1304" s="8"/>
    </row>
    <row r="1305" ht="12.75">
      <c r="Q1305" s="8"/>
    </row>
    <row r="1306" ht="12.75">
      <c r="Q1306" s="8"/>
    </row>
    <row r="1307" ht="12.75">
      <c r="Q1307" s="8"/>
    </row>
    <row r="1308" ht="12.75">
      <c r="Q1308" s="8"/>
    </row>
    <row r="1309" ht="12.75">
      <c r="Q1309" s="8"/>
    </row>
    <row r="1310" ht="12.75">
      <c r="Q1310" s="8"/>
    </row>
    <row r="1311" ht="12.75">
      <c r="Q1311" s="8"/>
    </row>
    <row r="1312" ht="12.75">
      <c r="Q1312" s="8"/>
    </row>
    <row r="1313" ht="12.75">
      <c r="Q1313" s="8"/>
    </row>
    <row r="1314" ht="12.75">
      <c r="Q1314" s="8"/>
    </row>
    <row r="1315" ht="12.75">
      <c r="Q1315" s="8"/>
    </row>
    <row r="1316" ht="12.75">
      <c r="Q1316" s="8"/>
    </row>
    <row r="1317" ht="12.75">
      <c r="Q1317" s="8"/>
    </row>
    <row r="1318" ht="12.75">
      <c r="Q1318" s="8"/>
    </row>
    <row r="1319" ht="12.75">
      <c r="Q1319" s="8"/>
    </row>
    <row r="1320" ht="12.75">
      <c r="Q1320" s="8"/>
    </row>
    <row r="1321" ht="12.75">
      <c r="Q1321" s="8"/>
    </row>
    <row r="1322" ht="12.75">
      <c r="Q1322" s="8"/>
    </row>
    <row r="1323" ht="12.75">
      <c r="Q1323" s="8"/>
    </row>
    <row r="1324" ht="12.75">
      <c r="Q1324" s="8"/>
    </row>
    <row r="1325" ht="12.75">
      <c r="Q1325" s="8"/>
    </row>
    <row r="1326" ht="12.75">
      <c r="Q1326" s="8"/>
    </row>
    <row r="1327" ht="12.75">
      <c r="Q1327" s="8"/>
    </row>
    <row r="1328" ht="12.75">
      <c r="Q1328" s="8"/>
    </row>
    <row r="1329" ht="12.75">
      <c r="Q1329" s="8"/>
    </row>
    <row r="1330" ht="12.75">
      <c r="Q1330" s="8"/>
    </row>
    <row r="1331" ht="12.75">
      <c r="Q1331" s="8"/>
    </row>
    <row r="1332" ht="12.75">
      <c r="Q1332" s="8"/>
    </row>
    <row r="1333" ht="12.75">
      <c r="Q1333" s="8"/>
    </row>
    <row r="1334" ht="12.75">
      <c r="Q1334" s="8"/>
    </row>
    <row r="1335" ht="12.75">
      <c r="Q1335" s="8"/>
    </row>
    <row r="1336" ht="12.75">
      <c r="Q1336" s="8"/>
    </row>
    <row r="1337" ht="12.75">
      <c r="Q1337" s="8"/>
    </row>
    <row r="1338" ht="12.75">
      <c r="Q1338" s="8"/>
    </row>
    <row r="1339" ht="12.75">
      <c r="Q1339" s="8"/>
    </row>
    <row r="1340" ht="12.75">
      <c r="Q1340" s="8"/>
    </row>
    <row r="1341" ht="12.75">
      <c r="Q1341" s="8"/>
    </row>
    <row r="1342" ht="12.75">
      <c r="Q1342" s="8"/>
    </row>
    <row r="1343" ht="12.75">
      <c r="Q1343" s="8"/>
    </row>
    <row r="1344" ht="12.75">
      <c r="Q1344" s="8"/>
    </row>
    <row r="1345" ht="12.75">
      <c r="Q1345" s="8"/>
    </row>
    <row r="1346" ht="12.75">
      <c r="Q1346" s="8"/>
    </row>
    <row r="1347" ht="12.75">
      <c r="Q1347" s="8"/>
    </row>
    <row r="1348" ht="12.75">
      <c r="Q1348" s="8"/>
    </row>
    <row r="1349" ht="12.75">
      <c r="Q1349" s="8"/>
    </row>
    <row r="1350" ht="12.75">
      <c r="Q1350" s="8"/>
    </row>
    <row r="1351" ht="12.75">
      <c r="Q1351" s="8"/>
    </row>
    <row r="1352" ht="12.75">
      <c r="Q1352" s="8"/>
    </row>
    <row r="1353" ht="12.75">
      <c r="Q1353" s="8"/>
    </row>
    <row r="1354" ht="12.75">
      <c r="Q1354" s="8"/>
    </row>
    <row r="1355" ht="12.75">
      <c r="Q1355" s="8"/>
    </row>
    <row r="1356" ht="12.75">
      <c r="Q1356" s="8"/>
    </row>
    <row r="1357" ht="12.75">
      <c r="Q1357" s="8"/>
    </row>
    <row r="1358" ht="12.75">
      <c r="Q1358" s="8"/>
    </row>
    <row r="1359" ht="12.75">
      <c r="Q1359" s="8"/>
    </row>
    <row r="1360" ht="12.75">
      <c r="Q1360" s="8"/>
    </row>
    <row r="1361" ht="12.75">
      <c r="Q1361" s="8"/>
    </row>
    <row r="1362" ht="12.75">
      <c r="Q1362" s="8"/>
    </row>
    <row r="1363" ht="12.75">
      <c r="Q1363" s="8"/>
    </row>
    <row r="1364" ht="12.75">
      <c r="Q1364" s="8"/>
    </row>
    <row r="1365" ht="12.75">
      <c r="Q1365" s="8"/>
    </row>
    <row r="1366" ht="12.75">
      <c r="Q1366" s="8"/>
    </row>
    <row r="1367" ht="12.75">
      <c r="Q1367" s="8"/>
    </row>
    <row r="1368" ht="12.75">
      <c r="Q1368" s="8"/>
    </row>
    <row r="1369" ht="12.75">
      <c r="Q1369" s="8"/>
    </row>
    <row r="1370" ht="12.75">
      <c r="Q1370" s="8"/>
    </row>
    <row r="1371" ht="12.75">
      <c r="Q1371" s="8"/>
    </row>
    <row r="1372" ht="12.75">
      <c r="Q1372" s="8"/>
    </row>
    <row r="1373" ht="12.75">
      <c r="Q1373" s="8"/>
    </row>
    <row r="1374" ht="12.75">
      <c r="Q1374" s="8"/>
    </row>
    <row r="1375" ht="12.75">
      <c r="Q1375" s="8"/>
    </row>
    <row r="1376" ht="12.75">
      <c r="Q1376" s="8"/>
    </row>
    <row r="1377" ht="12.75">
      <c r="Q1377" s="8"/>
    </row>
    <row r="1378" ht="12.75">
      <c r="Q1378" s="8"/>
    </row>
    <row r="1379" ht="12.75">
      <c r="Q1379" s="8"/>
    </row>
    <row r="1380" ht="12.75">
      <c r="Q1380" s="8"/>
    </row>
    <row r="1381" ht="12.75">
      <c r="Q1381" s="8"/>
    </row>
    <row r="1382" ht="12.75">
      <c r="Q1382" s="8"/>
    </row>
    <row r="1383" ht="12.75">
      <c r="Q1383" s="8"/>
    </row>
    <row r="1384" ht="12.75">
      <c r="Q1384" s="8"/>
    </row>
    <row r="1385" ht="12.75">
      <c r="Q1385" s="8"/>
    </row>
    <row r="1386" ht="12.75">
      <c r="Q1386" s="8"/>
    </row>
    <row r="1387" ht="12.75">
      <c r="Q1387" s="8"/>
    </row>
    <row r="1388" ht="12.75">
      <c r="Q1388" s="8"/>
    </row>
    <row r="1389" ht="12.75">
      <c r="Q1389" s="8"/>
    </row>
    <row r="1390" ht="12.75">
      <c r="Q1390" s="8"/>
    </row>
    <row r="1391" ht="12.75">
      <c r="Q1391" s="8"/>
    </row>
    <row r="1392" ht="12.75">
      <c r="Q1392" s="8"/>
    </row>
    <row r="1393" ht="12.75">
      <c r="Q1393" s="8"/>
    </row>
    <row r="1394" ht="12.75">
      <c r="Q1394" s="8"/>
    </row>
    <row r="1395" ht="12.75">
      <c r="Q1395" s="8"/>
    </row>
    <row r="1396" ht="12.75">
      <c r="Q1396" s="8"/>
    </row>
    <row r="1397" ht="12.75">
      <c r="Q1397" s="8"/>
    </row>
    <row r="1398" ht="12.75">
      <c r="Q1398" s="8"/>
    </row>
    <row r="1399" ht="12.75">
      <c r="Q1399" s="8"/>
    </row>
    <row r="1400" ht="12.75">
      <c r="Q1400" s="8"/>
    </row>
    <row r="1401" ht="12.75">
      <c r="Q1401" s="8"/>
    </row>
    <row r="1402" ht="12.75">
      <c r="Q1402" s="8"/>
    </row>
    <row r="1403" ht="12.75">
      <c r="Q1403" s="8"/>
    </row>
    <row r="1404" ht="12.75">
      <c r="Q1404" s="8"/>
    </row>
    <row r="1405" ht="12.75">
      <c r="Q1405" s="8"/>
    </row>
    <row r="1406" ht="12.75">
      <c r="Q1406" s="8"/>
    </row>
    <row r="1407" ht="12.75">
      <c r="Q1407" s="8"/>
    </row>
    <row r="1408" ht="12.75">
      <c r="Q1408" s="8"/>
    </row>
    <row r="1409" ht="12.75">
      <c r="Q1409" s="8"/>
    </row>
    <row r="1410" ht="12.75">
      <c r="Q1410" s="8"/>
    </row>
    <row r="1411" ht="12.75">
      <c r="Q1411" s="8"/>
    </row>
    <row r="1412" ht="12.75">
      <c r="Q1412" s="8"/>
    </row>
    <row r="1413" ht="12.75">
      <c r="Q1413" s="8"/>
    </row>
    <row r="1414" ht="12.75">
      <c r="Q1414" s="8"/>
    </row>
    <row r="1415" ht="12.75">
      <c r="Q1415" s="8"/>
    </row>
    <row r="1416" ht="12.75">
      <c r="Q1416" s="8"/>
    </row>
    <row r="1417" ht="12.75">
      <c r="Q1417" s="8"/>
    </row>
    <row r="1418" ht="12.75">
      <c r="Q1418" s="8"/>
    </row>
    <row r="1419" ht="12.75">
      <c r="Q1419" s="8"/>
    </row>
    <row r="1420" ht="12.75">
      <c r="Q1420" s="8"/>
    </row>
    <row r="1421" ht="12.75">
      <c r="Q1421" s="8"/>
    </row>
    <row r="1422" ht="12.75">
      <c r="Q1422" s="8"/>
    </row>
    <row r="1423" ht="12.75">
      <c r="Q1423" s="8"/>
    </row>
    <row r="1424" ht="12.75">
      <c r="Q1424" s="8"/>
    </row>
    <row r="1425" ht="12.75">
      <c r="Q1425" s="8"/>
    </row>
    <row r="1426" ht="12.75">
      <c r="Q1426" s="8"/>
    </row>
    <row r="1427" ht="12.75">
      <c r="Q1427" s="8"/>
    </row>
    <row r="1428" ht="12.75">
      <c r="Q1428" s="8"/>
    </row>
    <row r="1429" ht="12.75">
      <c r="Q1429" s="8"/>
    </row>
    <row r="1430" ht="12.75">
      <c r="Q1430" s="8"/>
    </row>
    <row r="1431" ht="12.75">
      <c r="Q1431" s="8"/>
    </row>
    <row r="1432" ht="12.75">
      <c r="Q1432" s="8"/>
    </row>
    <row r="1433" ht="12.75">
      <c r="Q1433" s="8"/>
    </row>
    <row r="1434" ht="12.75">
      <c r="Q1434" s="8"/>
    </row>
    <row r="1435" ht="12.75">
      <c r="Q1435" s="8"/>
    </row>
    <row r="1436" ht="12.75">
      <c r="Q1436" s="8"/>
    </row>
    <row r="1437" ht="12.75">
      <c r="Q1437" s="8"/>
    </row>
    <row r="1438" ht="12.75">
      <c r="Q1438" s="8"/>
    </row>
    <row r="1439" ht="12.75">
      <c r="Q1439" s="8"/>
    </row>
    <row r="1440" ht="12.75">
      <c r="Q1440" s="8"/>
    </row>
    <row r="1441" ht="12.75">
      <c r="Q1441" s="8"/>
    </row>
    <row r="1442" ht="12.75">
      <c r="Q1442" s="8"/>
    </row>
    <row r="1443" ht="12.75">
      <c r="Q1443" s="8"/>
    </row>
    <row r="1444" ht="12.75">
      <c r="Q1444" s="8"/>
    </row>
    <row r="1445" ht="12.75">
      <c r="Q1445" s="8"/>
    </row>
    <row r="1446" ht="12.75">
      <c r="Q1446" s="8"/>
    </row>
    <row r="1447" ht="12.75">
      <c r="Q1447" s="8"/>
    </row>
    <row r="1448" ht="12.75">
      <c r="Q1448" s="8"/>
    </row>
    <row r="1449" ht="12.75">
      <c r="Q1449" s="8"/>
    </row>
    <row r="1450" ht="12.75">
      <c r="Q1450" s="8"/>
    </row>
    <row r="1451" ht="12.75">
      <c r="Q1451" s="8"/>
    </row>
    <row r="1452" ht="12.75">
      <c r="Q1452" s="8"/>
    </row>
    <row r="1453" ht="12.75">
      <c r="Q1453" s="8"/>
    </row>
    <row r="1454" ht="12.75">
      <c r="Q1454" s="8"/>
    </row>
    <row r="1455" ht="12.75">
      <c r="Q1455" s="8"/>
    </row>
    <row r="1456" ht="12.75">
      <c r="Q1456" s="8"/>
    </row>
    <row r="1457" ht="12.75">
      <c r="Q1457" s="8"/>
    </row>
    <row r="1458" ht="12.75">
      <c r="Q1458" s="8"/>
    </row>
    <row r="1459" ht="12.75">
      <c r="Q1459" s="8"/>
    </row>
    <row r="1460" ht="12.75">
      <c r="Q1460" s="8"/>
    </row>
    <row r="1461" ht="12.75">
      <c r="Q1461" s="8"/>
    </row>
    <row r="1462" ht="12.75">
      <c r="Q1462" s="8"/>
    </row>
    <row r="1463" ht="12.75">
      <c r="Q1463" s="8"/>
    </row>
    <row r="1464" ht="12.75">
      <c r="Q1464" s="8"/>
    </row>
    <row r="1465" ht="12.75">
      <c r="Q1465" s="8"/>
    </row>
    <row r="1466" ht="12.75">
      <c r="Q1466" s="8"/>
    </row>
    <row r="1467" ht="12.75">
      <c r="Q1467" s="8"/>
    </row>
    <row r="1468" ht="12.75">
      <c r="Q1468" s="8"/>
    </row>
    <row r="1469" ht="12.75">
      <c r="Q1469" s="8"/>
    </row>
    <row r="1470" ht="12.75">
      <c r="Q1470" s="8"/>
    </row>
    <row r="1471" ht="12.75">
      <c r="Q1471" s="8"/>
    </row>
    <row r="1472" ht="12.75">
      <c r="Q1472" s="8"/>
    </row>
    <row r="1473" ht="12.75">
      <c r="Q1473" s="8"/>
    </row>
    <row r="1474" ht="12.75">
      <c r="Q1474" s="8"/>
    </row>
    <row r="1475" ht="12.75">
      <c r="Q1475" s="8"/>
    </row>
    <row r="1476" ht="12.75">
      <c r="Q1476" s="8"/>
    </row>
    <row r="1477" ht="12.75">
      <c r="Q1477" s="8"/>
    </row>
    <row r="1478" ht="12.75">
      <c r="Q1478" s="8"/>
    </row>
    <row r="1479" ht="12.75">
      <c r="Q1479" s="8"/>
    </row>
    <row r="1480" ht="12.75">
      <c r="Q1480" s="8"/>
    </row>
    <row r="1481" ht="12.75">
      <c r="Q1481" s="8"/>
    </row>
    <row r="1482" ht="12.75">
      <c r="Q1482" s="8"/>
    </row>
    <row r="1483" ht="12.75">
      <c r="Q1483" s="8"/>
    </row>
    <row r="1484" ht="12.75">
      <c r="Q1484" s="8"/>
    </row>
    <row r="1485" ht="12.75">
      <c r="Q1485" s="8"/>
    </row>
    <row r="1486" ht="12.75">
      <c r="Q1486" s="8"/>
    </row>
    <row r="1487" ht="12.75">
      <c r="Q1487" s="8"/>
    </row>
    <row r="1488" ht="12.75">
      <c r="Q1488" s="8"/>
    </row>
    <row r="1489" ht="12.75">
      <c r="Q1489" s="8"/>
    </row>
    <row r="1490" ht="12.75">
      <c r="Q1490" s="8"/>
    </row>
    <row r="1491" ht="12.75">
      <c r="Q1491" s="8"/>
    </row>
    <row r="1492" ht="12.75">
      <c r="Q1492" s="8"/>
    </row>
    <row r="1493" ht="12.75">
      <c r="Q1493" s="8"/>
    </row>
    <row r="1494" ht="12.75">
      <c r="Q1494" s="8"/>
    </row>
    <row r="1495" ht="12.75">
      <c r="Q1495" s="8"/>
    </row>
    <row r="1496" ht="12.75">
      <c r="Q1496" s="8"/>
    </row>
    <row r="1497" ht="12.75">
      <c r="Q1497" s="8"/>
    </row>
    <row r="1498" ht="12.75">
      <c r="Q1498" s="8"/>
    </row>
    <row r="1499" ht="12.75">
      <c r="Q1499" s="8"/>
    </row>
    <row r="1500" ht="12.75">
      <c r="Q1500" s="8"/>
    </row>
    <row r="1501" ht="12.75">
      <c r="Q1501" s="8"/>
    </row>
    <row r="1502" ht="12.75">
      <c r="Q1502" s="8"/>
    </row>
    <row r="1503" ht="12.75">
      <c r="Q1503" s="8"/>
    </row>
    <row r="1504" ht="12.75">
      <c r="Q1504" s="8"/>
    </row>
    <row r="1505" ht="12.75">
      <c r="Q1505" s="8"/>
    </row>
    <row r="1506" ht="12.75">
      <c r="Q1506" s="8"/>
    </row>
    <row r="1507" ht="12.75">
      <c r="Q1507" s="8"/>
    </row>
    <row r="1508" ht="12.75">
      <c r="Q1508" s="8"/>
    </row>
    <row r="1509" ht="12.75">
      <c r="Q1509" s="8"/>
    </row>
    <row r="1510" ht="12.75">
      <c r="Q1510" s="8"/>
    </row>
    <row r="1511" ht="12.75">
      <c r="Q1511" s="8"/>
    </row>
    <row r="1512" ht="12.75">
      <c r="Q1512" s="8"/>
    </row>
    <row r="1513" ht="12.75">
      <c r="Q1513" s="8"/>
    </row>
    <row r="1514" ht="12.75">
      <c r="Q1514" s="8"/>
    </row>
    <row r="1515" ht="12.75">
      <c r="Q1515" s="8"/>
    </row>
    <row r="1516" ht="12.75">
      <c r="Q1516" s="8"/>
    </row>
    <row r="1517" ht="12.75">
      <c r="Q1517" s="8"/>
    </row>
    <row r="1518" ht="12.75">
      <c r="Q1518" s="8"/>
    </row>
    <row r="1519" ht="12.75">
      <c r="Q1519" s="8"/>
    </row>
    <row r="1520" ht="12.75">
      <c r="Q1520" s="8"/>
    </row>
    <row r="1521" ht="12.75">
      <c r="Q1521" s="8"/>
    </row>
    <row r="1522" ht="12.75">
      <c r="Q1522" s="8"/>
    </row>
    <row r="1523" ht="12.75">
      <c r="Q1523" s="8"/>
    </row>
    <row r="1524" ht="12.75">
      <c r="Q1524" s="8"/>
    </row>
    <row r="1525" ht="12.75">
      <c r="Q1525" s="8"/>
    </row>
    <row r="1526" ht="12.75">
      <c r="Q1526" s="8"/>
    </row>
    <row r="1527" ht="12.75">
      <c r="Q1527" s="8"/>
    </row>
    <row r="1528" ht="12.75">
      <c r="Q1528" s="8"/>
    </row>
    <row r="1529" ht="12.75">
      <c r="Q1529" s="8"/>
    </row>
    <row r="1530" ht="12.75">
      <c r="Q1530" s="8"/>
    </row>
    <row r="1531" ht="12.75">
      <c r="Q1531" s="8"/>
    </row>
    <row r="1532" ht="12.75">
      <c r="Q1532" s="8"/>
    </row>
    <row r="1533" ht="12.75">
      <c r="Q1533" s="8"/>
    </row>
    <row r="1534" ht="12.75">
      <c r="Q1534" s="8"/>
    </row>
    <row r="1535" ht="12.75">
      <c r="Q1535" s="8"/>
    </row>
    <row r="1536" ht="12.75">
      <c r="Q1536" s="8"/>
    </row>
    <row r="1537" ht="12.75">
      <c r="Q1537" s="8"/>
    </row>
    <row r="1538" ht="12.75">
      <c r="Q1538" s="8"/>
    </row>
    <row r="1539" ht="12.75">
      <c r="Q1539" s="8"/>
    </row>
    <row r="1540" ht="12.75">
      <c r="Q1540" s="8"/>
    </row>
    <row r="1541" ht="12.75">
      <c r="Q1541" s="8"/>
    </row>
    <row r="1542" ht="12.75">
      <c r="Q1542" s="8"/>
    </row>
    <row r="1543" ht="12.75">
      <c r="Q1543" s="8"/>
    </row>
    <row r="1544" ht="12.75">
      <c r="Q1544" s="8"/>
    </row>
    <row r="1545" ht="12.75">
      <c r="Q1545" s="8"/>
    </row>
    <row r="1546" ht="12.75">
      <c r="Q1546" s="8"/>
    </row>
    <row r="1547" ht="12.75">
      <c r="Q1547" s="8"/>
    </row>
    <row r="1548" ht="12.75">
      <c r="Q1548" s="8"/>
    </row>
    <row r="1549" ht="12.75">
      <c r="Q1549" s="8"/>
    </row>
    <row r="1550" ht="12.75">
      <c r="Q1550" s="8"/>
    </row>
    <row r="1551" ht="12.75">
      <c r="Q1551" s="8"/>
    </row>
    <row r="1552" ht="12.75">
      <c r="Q1552" s="8"/>
    </row>
    <row r="1553" ht="12.75">
      <c r="Q1553" s="8"/>
    </row>
    <row r="1554" ht="12.75">
      <c r="Q1554" s="8"/>
    </row>
    <row r="1555" ht="12.75">
      <c r="Q1555" s="8"/>
    </row>
    <row r="1556" ht="12.75">
      <c r="Q1556" s="8"/>
    </row>
    <row r="1557" ht="12.75">
      <c r="Q1557" s="8"/>
    </row>
    <row r="1558" ht="12.75">
      <c r="Q1558" s="8"/>
    </row>
    <row r="1559" ht="12.75">
      <c r="Q1559" s="8"/>
    </row>
    <row r="1560" ht="12.75">
      <c r="Q1560" s="8"/>
    </row>
    <row r="1561" ht="12.75">
      <c r="Q1561" s="8"/>
    </row>
    <row r="1562" ht="12.75">
      <c r="Q1562" s="8"/>
    </row>
    <row r="1563" ht="12.75">
      <c r="Q1563" s="8"/>
    </row>
    <row r="1564" ht="12.75">
      <c r="Q1564" s="8"/>
    </row>
    <row r="1565" ht="12.75">
      <c r="Q1565" s="8"/>
    </row>
    <row r="1566" ht="12.75">
      <c r="Q1566" s="8"/>
    </row>
    <row r="1567" ht="12.75">
      <c r="Q1567" s="8"/>
    </row>
    <row r="1568" ht="12.75">
      <c r="Q1568" s="8"/>
    </row>
    <row r="1569" ht="12.75">
      <c r="Q1569" s="8"/>
    </row>
    <row r="1570" ht="12.75">
      <c r="Q1570" s="8"/>
    </row>
    <row r="1571" ht="12.75">
      <c r="Q1571" s="8"/>
    </row>
    <row r="1572" ht="12.75">
      <c r="Q1572" s="8"/>
    </row>
    <row r="1573" ht="12.75">
      <c r="Q1573" s="8"/>
    </row>
    <row r="1574" ht="12.75">
      <c r="Q1574" s="8"/>
    </row>
    <row r="1575" ht="12.75">
      <c r="Q1575" s="8"/>
    </row>
    <row r="1576" ht="12.75">
      <c r="Q1576" s="8"/>
    </row>
    <row r="1577" ht="12.75">
      <c r="Q1577" s="8"/>
    </row>
    <row r="1578" ht="12.75">
      <c r="Q1578" s="8"/>
    </row>
    <row r="1579" ht="12.75">
      <c r="Q1579" s="8"/>
    </row>
    <row r="1580" ht="12.75">
      <c r="Q1580" s="8"/>
    </row>
    <row r="1581" ht="12.75">
      <c r="Q1581" s="8"/>
    </row>
    <row r="1582" ht="12.75">
      <c r="Q1582" s="8"/>
    </row>
    <row r="1583" ht="12.75">
      <c r="Q1583" s="8"/>
    </row>
    <row r="1584" ht="12.75">
      <c r="Q1584" s="8"/>
    </row>
    <row r="1585" ht="12.75">
      <c r="Q1585" s="8"/>
    </row>
    <row r="1586" ht="12.75">
      <c r="Q1586" s="8"/>
    </row>
    <row r="1587" ht="12.75">
      <c r="Q1587" s="8"/>
    </row>
    <row r="1588" ht="12.75">
      <c r="Q1588" s="8"/>
    </row>
    <row r="1589" ht="12.75">
      <c r="Q1589" s="8"/>
    </row>
    <row r="1590" ht="12.75">
      <c r="Q1590" s="8"/>
    </row>
    <row r="1591" ht="12.75">
      <c r="Q1591" s="8"/>
    </row>
    <row r="1592" ht="12.75">
      <c r="Q1592" s="8"/>
    </row>
    <row r="1593" ht="12.75">
      <c r="Q1593" s="8"/>
    </row>
    <row r="1594" ht="12.75">
      <c r="Q1594" s="8"/>
    </row>
    <row r="1595" ht="12.75">
      <c r="Q1595" s="8"/>
    </row>
    <row r="1596" ht="12.75">
      <c r="Q1596" s="8"/>
    </row>
    <row r="1597" ht="12.75">
      <c r="Q1597" s="8"/>
    </row>
    <row r="1598" ht="12.75">
      <c r="Q1598" s="8"/>
    </row>
    <row r="1599" ht="12.75">
      <c r="Q1599" s="8"/>
    </row>
    <row r="1600" ht="12.75">
      <c r="Q1600" s="8"/>
    </row>
    <row r="1601" ht="12.75">
      <c r="Q1601" s="8"/>
    </row>
    <row r="1602" ht="12.75">
      <c r="Q1602" s="8"/>
    </row>
    <row r="1603" ht="12.75">
      <c r="Q1603" s="8"/>
    </row>
    <row r="1604" ht="12.75">
      <c r="Q1604" s="8"/>
    </row>
    <row r="1605" ht="12.75">
      <c r="Q1605" s="8"/>
    </row>
    <row r="1606" ht="12.75">
      <c r="Q1606" s="8"/>
    </row>
    <row r="1607" ht="12.75">
      <c r="Q1607" s="8"/>
    </row>
    <row r="1608" ht="12.75">
      <c r="Q1608" s="8"/>
    </row>
    <row r="1609" ht="12.75">
      <c r="Q1609" s="8"/>
    </row>
    <row r="1610" ht="12.75">
      <c r="Q1610" s="8"/>
    </row>
    <row r="1611" ht="12.75">
      <c r="Q1611" s="8"/>
    </row>
    <row r="1612" ht="12.75">
      <c r="Q1612" s="8"/>
    </row>
    <row r="1613" ht="12.75">
      <c r="Q1613" s="8"/>
    </row>
    <row r="1614" ht="12.75">
      <c r="Q1614" s="8"/>
    </row>
    <row r="1615" ht="12.75">
      <c r="Q1615" s="8"/>
    </row>
    <row r="1616" ht="12.75">
      <c r="Q1616" s="8"/>
    </row>
    <row r="1617" ht="12.75">
      <c r="Q1617" s="8"/>
    </row>
    <row r="1618" ht="12.75">
      <c r="Q1618" s="8"/>
    </row>
    <row r="1619" ht="12.75">
      <c r="Q1619" s="8"/>
    </row>
    <row r="1620" ht="12.75">
      <c r="Q1620" s="8"/>
    </row>
    <row r="1621" ht="12.75">
      <c r="Q1621" s="8"/>
    </row>
    <row r="1622" ht="12.75">
      <c r="Q1622" s="8"/>
    </row>
    <row r="1623" ht="12.75">
      <c r="Q1623" s="8"/>
    </row>
    <row r="1624" ht="12.75">
      <c r="Q1624" s="8"/>
    </row>
    <row r="1625" ht="12.75">
      <c r="Q1625" s="8"/>
    </row>
    <row r="1626" ht="12.75">
      <c r="Q1626" s="8"/>
    </row>
    <row r="1627" ht="12.75">
      <c r="Q1627" s="8"/>
    </row>
    <row r="1628" ht="12.75">
      <c r="Q1628" s="8"/>
    </row>
    <row r="1629" ht="12.75">
      <c r="Q1629" s="8"/>
    </row>
    <row r="1630" ht="12.75">
      <c r="Q1630" s="8"/>
    </row>
    <row r="1631" ht="12.75">
      <c r="Q1631" s="8"/>
    </row>
    <row r="1632" ht="12.75">
      <c r="Q1632" s="8"/>
    </row>
    <row r="1633" ht="12.75">
      <c r="Q1633" s="8"/>
    </row>
    <row r="1634" ht="12.75">
      <c r="Q1634" s="8"/>
    </row>
    <row r="1635" ht="12.75">
      <c r="Q1635" s="8"/>
    </row>
    <row r="1636" ht="12.75">
      <c r="Q1636" s="8"/>
    </row>
    <row r="1637" ht="12.75">
      <c r="Q1637" s="8"/>
    </row>
    <row r="1638" ht="12.75">
      <c r="Q1638" s="8"/>
    </row>
    <row r="1639" ht="12.75">
      <c r="Q1639" s="8"/>
    </row>
    <row r="1640" ht="12.75">
      <c r="Q1640" s="8"/>
    </row>
    <row r="1641" ht="12.75">
      <c r="Q1641" s="8"/>
    </row>
    <row r="1642" ht="12.75">
      <c r="Q1642" s="8"/>
    </row>
    <row r="1643" ht="12.75">
      <c r="Q1643" s="8"/>
    </row>
    <row r="1644" ht="12.75">
      <c r="Q1644" s="8"/>
    </row>
    <row r="1645" ht="12.75">
      <c r="Q1645" s="8"/>
    </row>
    <row r="1646" ht="12.75">
      <c r="Q1646" s="8"/>
    </row>
    <row r="1647" ht="12.75">
      <c r="Q1647" s="8"/>
    </row>
    <row r="1648" ht="12.75">
      <c r="Q1648" s="8"/>
    </row>
    <row r="1649" ht="12.75">
      <c r="Q1649" s="8"/>
    </row>
    <row r="1650" ht="12.75">
      <c r="Q1650" s="8"/>
    </row>
    <row r="1651" ht="12.75">
      <c r="Q1651" s="8"/>
    </row>
    <row r="1652" ht="12.75">
      <c r="Q1652" s="8"/>
    </row>
    <row r="1653" ht="12.75">
      <c r="Q1653" s="8"/>
    </row>
    <row r="1654" ht="12.75">
      <c r="Q1654" s="8"/>
    </row>
    <row r="1655" ht="12.75">
      <c r="Q1655" s="8"/>
    </row>
    <row r="1656" ht="12.75">
      <c r="Q1656" s="8"/>
    </row>
    <row r="1657" ht="12.75">
      <c r="Q1657" s="8"/>
    </row>
    <row r="1658" ht="12.75">
      <c r="Q1658" s="8"/>
    </row>
    <row r="1659" ht="12.75">
      <c r="Q1659" s="8"/>
    </row>
    <row r="1660" ht="12.75">
      <c r="Q1660" s="8"/>
    </row>
    <row r="1661" ht="12.75">
      <c r="Q1661" s="8"/>
    </row>
    <row r="1662" ht="12.75">
      <c r="Q1662" s="8"/>
    </row>
    <row r="1663" ht="12.75">
      <c r="Q1663" s="8"/>
    </row>
    <row r="1664" ht="12.75">
      <c r="Q1664" s="8"/>
    </row>
    <row r="1665" ht="12.75">
      <c r="Q1665" s="8"/>
    </row>
    <row r="1666" ht="12.75">
      <c r="Q1666" s="8"/>
    </row>
    <row r="1667" ht="12.75">
      <c r="Q1667" s="8"/>
    </row>
    <row r="1668" ht="12.75">
      <c r="Q1668" s="8"/>
    </row>
    <row r="1669" ht="12.75">
      <c r="Q1669" s="8"/>
    </row>
    <row r="1670" ht="12.75">
      <c r="Q1670" s="8"/>
    </row>
    <row r="1671" ht="12.75">
      <c r="Q1671" s="8"/>
    </row>
    <row r="1672" ht="12.75">
      <c r="Q1672" s="8"/>
    </row>
    <row r="1673" ht="12.75">
      <c r="Q1673" s="8"/>
    </row>
    <row r="1674" ht="12.75">
      <c r="Q1674" s="8"/>
    </row>
    <row r="1675" ht="12.75">
      <c r="Q1675" s="8"/>
    </row>
    <row r="1676" ht="12.75">
      <c r="Q1676" s="8"/>
    </row>
    <row r="1677" ht="12.75">
      <c r="Q1677" s="8"/>
    </row>
    <row r="1678" ht="12.75">
      <c r="Q1678" s="8"/>
    </row>
    <row r="1679" ht="12.75">
      <c r="Q1679" s="8"/>
    </row>
    <row r="1680" ht="12.75">
      <c r="Q1680" s="8"/>
    </row>
    <row r="1681" ht="12.75">
      <c r="Q1681" s="8"/>
    </row>
    <row r="1682" ht="12.75">
      <c r="Q1682" s="8"/>
    </row>
    <row r="1683" ht="12.75">
      <c r="Q1683" s="8"/>
    </row>
    <row r="1684" ht="12.75">
      <c r="Q1684" s="8"/>
    </row>
    <row r="1685" ht="12.75">
      <c r="Q1685" s="8"/>
    </row>
    <row r="1686" ht="12.75">
      <c r="Q1686" s="8"/>
    </row>
    <row r="1687" ht="12.75">
      <c r="Q1687" s="8"/>
    </row>
    <row r="1688" ht="12.75">
      <c r="Q1688" s="8"/>
    </row>
    <row r="1689" ht="12.75">
      <c r="Q1689" s="8"/>
    </row>
    <row r="1690" ht="12.75">
      <c r="Q1690" s="8"/>
    </row>
    <row r="1691" ht="12.75">
      <c r="Q1691" s="8"/>
    </row>
    <row r="1692" ht="12.75">
      <c r="Q1692" s="8"/>
    </row>
    <row r="1693" ht="12.75">
      <c r="Q1693" s="8"/>
    </row>
    <row r="1694" ht="12.75">
      <c r="Q1694" s="8"/>
    </row>
    <row r="1695" ht="12.75">
      <c r="Q1695" s="8"/>
    </row>
    <row r="1696" ht="12.75">
      <c r="Q1696" s="8"/>
    </row>
    <row r="1697" ht="12.75">
      <c r="Q1697" s="8"/>
    </row>
    <row r="1698" ht="12.75">
      <c r="Q1698" s="8"/>
    </row>
    <row r="1699" ht="12.75">
      <c r="Q1699" s="8"/>
    </row>
    <row r="1700" ht="12.75">
      <c r="Q1700" s="8"/>
    </row>
    <row r="1701" ht="12.75">
      <c r="Q1701" s="8"/>
    </row>
    <row r="1702" ht="12.75">
      <c r="Q1702" s="8"/>
    </row>
    <row r="1703" ht="12.75">
      <c r="Q1703" s="8"/>
    </row>
    <row r="1704" ht="12.75">
      <c r="Q1704" s="8"/>
    </row>
    <row r="1705" ht="12.75">
      <c r="Q1705" s="8"/>
    </row>
    <row r="1706" ht="12.75">
      <c r="Q1706" s="8"/>
    </row>
    <row r="1707" ht="12.75">
      <c r="Q1707" s="8"/>
    </row>
    <row r="1708" ht="12.75">
      <c r="Q1708" s="8"/>
    </row>
    <row r="1709" ht="12.75">
      <c r="Q1709" s="8"/>
    </row>
    <row r="1710" ht="12.75">
      <c r="Q1710" s="8"/>
    </row>
    <row r="1711" ht="12.75">
      <c r="Q1711" s="8"/>
    </row>
    <row r="1712" ht="12.75">
      <c r="Q1712" s="8"/>
    </row>
    <row r="1713" ht="12.75">
      <c r="Q1713" s="8"/>
    </row>
    <row r="1714" ht="12.75">
      <c r="Q1714" s="8"/>
    </row>
    <row r="1715" ht="12.75">
      <c r="Q1715" s="8"/>
    </row>
    <row r="1716" ht="12.75">
      <c r="Q1716" s="8"/>
    </row>
    <row r="1717" ht="12.75">
      <c r="Q1717" s="8"/>
    </row>
    <row r="1718" ht="12.75">
      <c r="Q1718" s="8"/>
    </row>
    <row r="1719" ht="12.75">
      <c r="Q1719" s="8"/>
    </row>
    <row r="1720" ht="12.75">
      <c r="Q1720" s="8"/>
    </row>
    <row r="1721" ht="12.75">
      <c r="Q1721" s="8"/>
    </row>
    <row r="1722" ht="12.75">
      <c r="Q1722" s="8"/>
    </row>
    <row r="1723" ht="12.75">
      <c r="Q1723" s="8"/>
    </row>
    <row r="1724" ht="12.75">
      <c r="Q1724" s="8"/>
    </row>
    <row r="1725" ht="12.75">
      <c r="Q1725" s="8"/>
    </row>
    <row r="1726" ht="12.75">
      <c r="Q1726" s="8"/>
    </row>
    <row r="1727" ht="12.75">
      <c r="Q1727" s="8"/>
    </row>
    <row r="1728" ht="12.75">
      <c r="Q1728" s="8"/>
    </row>
    <row r="1729" ht="12.75">
      <c r="Q1729" s="8"/>
    </row>
    <row r="1730" ht="12.75">
      <c r="Q1730" s="8"/>
    </row>
    <row r="1731" ht="12.75">
      <c r="Q1731" s="8"/>
    </row>
    <row r="1732" ht="12.75">
      <c r="Q1732" s="8"/>
    </row>
    <row r="1733" ht="12.75">
      <c r="Q1733" s="8"/>
    </row>
    <row r="1734" ht="12.75">
      <c r="Q1734" s="8"/>
    </row>
    <row r="1735" ht="12.75">
      <c r="Q1735" s="8"/>
    </row>
    <row r="1736" ht="12.75">
      <c r="Q1736" s="8"/>
    </row>
    <row r="1737" ht="12.75">
      <c r="Q1737" s="8"/>
    </row>
    <row r="1738" ht="12.75">
      <c r="Q1738" s="8"/>
    </row>
    <row r="1739" ht="12.75">
      <c r="Q1739" s="8"/>
    </row>
    <row r="1740" ht="12.75">
      <c r="Q1740" s="8"/>
    </row>
    <row r="1741" ht="12.75">
      <c r="Q1741" s="8"/>
    </row>
    <row r="1742" ht="12.75">
      <c r="Q1742" s="8"/>
    </row>
    <row r="1743" ht="12.75">
      <c r="Q1743" s="8"/>
    </row>
    <row r="1744" ht="12.75">
      <c r="Q1744" s="8"/>
    </row>
    <row r="1745" ht="12.75">
      <c r="Q1745" s="8"/>
    </row>
    <row r="1746" ht="12.75">
      <c r="Q1746" s="8"/>
    </row>
    <row r="1747" ht="12.75">
      <c r="Q1747" s="8"/>
    </row>
    <row r="1748" ht="12.75">
      <c r="Q1748" s="8"/>
    </row>
    <row r="1749" ht="12.75">
      <c r="Q1749" s="8"/>
    </row>
    <row r="1750" ht="12.75">
      <c r="Q1750" s="8"/>
    </row>
    <row r="1751" ht="12.75">
      <c r="Q1751" s="8"/>
    </row>
    <row r="1752" ht="12.75">
      <c r="Q1752" s="8"/>
    </row>
    <row r="1753" ht="12.75">
      <c r="Q1753" s="8"/>
    </row>
    <row r="1754" ht="12.75">
      <c r="Q1754" s="8"/>
    </row>
    <row r="1755" ht="12.75">
      <c r="Q1755" s="8"/>
    </row>
    <row r="1756" ht="12.75">
      <c r="Q1756" s="8"/>
    </row>
    <row r="1757" ht="12.75">
      <c r="Q1757" s="8"/>
    </row>
    <row r="1758" ht="12.75">
      <c r="Q1758" s="8"/>
    </row>
    <row r="1759" ht="12.75">
      <c r="Q1759" s="8"/>
    </row>
    <row r="1760" ht="12.75">
      <c r="Q1760" s="8"/>
    </row>
    <row r="1761" ht="12.75">
      <c r="Q1761" s="8"/>
    </row>
    <row r="1762" ht="12.75">
      <c r="Q1762" s="8"/>
    </row>
    <row r="1763" ht="12.75">
      <c r="Q1763" s="8"/>
    </row>
    <row r="1764" ht="12.75">
      <c r="Q1764" s="8"/>
    </row>
    <row r="1765" ht="12.75">
      <c r="Q1765" s="8"/>
    </row>
    <row r="1766" ht="12.75">
      <c r="Q1766" s="8"/>
    </row>
    <row r="1767" ht="12.75">
      <c r="Q1767" s="8"/>
    </row>
    <row r="1768" ht="12.75">
      <c r="Q1768" s="8"/>
    </row>
    <row r="1769" ht="12.75">
      <c r="Q1769" s="8"/>
    </row>
    <row r="1770" ht="12.75">
      <c r="Q1770" s="8"/>
    </row>
    <row r="1771" ht="12.75">
      <c r="Q1771" s="8"/>
    </row>
    <row r="1772" ht="12.75">
      <c r="Q1772" s="8"/>
    </row>
    <row r="1773" ht="12.75">
      <c r="Q1773" s="8"/>
    </row>
    <row r="1774" ht="12.75">
      <c r="Q1774" s="8"/>
    </row>
    <row r="1775" ht="12.75">
      <c r="Q1775" s="8"/>
    </row>
    <row r="1776" ht="12.75">
      <c r="Q1776" s="8"/>
    </row>
    <row r="1777" ht="12.75">
      <c r="Q1777" s="8"/>
    </row>
    <row r="1778" ht="12.75">
      <c r="Q1778" s="8"/>
    </row>
    <row r="1779" ht="12.75">
      <c r="Q1779" s="8"/>
    </row>
    <row r="1780" ht="12.75">
      <c r="Q1780" s="8"/>
    </row>
    <row r="1781" ht="12.75">
      <c r="Q1781" s="8"/>
    </row>
    <row r="1782" ht="12.75">
      <c r="Q1782" s="8"/>
    </row>
    <row r="1783" ht="12.75">
      <c r="Q1783" s="8"/>
    </row>
    <row r="1784" ht="12.75">
      <c r="Q1784" s="8"/>
    </row>
    <row r="1785" ht="12.75">
      <c r="Q1785" s="8"/>
    </row>
    <row r="1786" ht="12.75">
      <c r="Q1786" s="8"/>
    </row>
    <row r="1787" ht="12.75">
      <c r="Q1787" s="8"/>
    </row>
    <row r="1788" ht="12.75">
      <c r="Q1788" s="8"/>
    </row>
    <row r="1789" ht="12.75">
      <c r="Q1789" s="8"/>
    </row>
    <row r="1790" ht="12.75">
      <c r="Q1790" s="8"/>
    </row>
    <row r="1791" ht="12.75">
      <c r="Q1791" s="8"/>
    </row>
    <row r="1792" ht="12.75">
      <c r="Q1792" s="8"/>
    </row>
    <row r="1793" ht="12.75">
      <c r="Q1793" s="8"/>
    </row>
    <row r="1794" ht="12.75">
      <c r="Q1794" s="8"/>
    </row>
    <row r="1795" ht="12.75">
      <c r="Q1795" s="8"/>
    </row>
    <row r="1796" ht="12.75">
      <c r="Q1796" s="8"/>
    </row>
    <row r="1797" ht="12.75">
      <c r="Q1797" s="8"/>
    </row>
    <row r="1798" ht="12.75">
      <c r="Q1798" s="8"/>
    </row>
    <row r="1799" ht="12.75">
      <c r="Q1799" s="8"/>
    </row>
    <row r="1800" ht="12.75">
      <c r="Q1800" s="8"/>
    </row>
    <row r="1801" ht="12.75">
      <c r="Q1801" s="8"/>
    </row>
    <row r="1802" ht="12.75">
      <c r="Q1802" s="8"/>
    </row>
    <row r="1803" ht="12.75">
      <c r="Q1803" s="8"/>
    </row>
    <row r="1804" ht="12.75">
      <c r="Q1804" s="8"/>
    </row>
    <row r="1805" ht="12.75">
      <c r="Q1805" s="8"/>
    </row>
    <row r="1806" ht="12.75">
      <c r="Q1806" s="8"/>
    </row>
    <row r="1807" ht="12.75">
      <c r="Q1807" s="8"/>
    </row>
    <row r="1808" ht="12.75">
      <c r="Q1808" s="8"/>
    </row>
    <row r="1809" ht="12.75">
      <c r="Q1809" s="8"/>
    </row>
    <row r="1810" ht="12.75">
      <c r="Q1810" s="8"/>
    </row>
    <row r="1811" ht="12.75">
      <c r="Q1811" s="8"/>
    </row>
    <row r="1812" ht="12.75">
      <c r="Q1812" s="8"/>
    </row>
    <row r="1813" ht="12.75">
      <c r="Q1813" s="8"/>
    </row>
    <row r="1814" ht="12.75">
      <c r="Q1814" s="8"/>
    </row>
    <row r="1815" ht="12.75">
      <c r="Q1815" s="8"/>
    </row>
    <row r="1816" ht="12.75">
      <c r="Q1816" s="8"/>
    </row>
    <row r="1817" ht="12.75">
      <c r="Q1817" s="8"/>
    </row>
    <row r="1818" ht="12.75">
      <c r="Q1818" s="8"/>
    </row>
    <row r="1819" ht="12.75">
      <c r="Q1819" s="8"/>
    </row>
    <row r="1820" ht="12.75">
      <c r="Q1820" s="8"/>
    </row>
    <row r="1821" ht="12.75">
      <c r="Q1821" s="8"/>
    </row>
    <row r="1822" ht="12.75">
      <c r="Q1822" s="8"/>
    </row>
    <row r="1823" ht="12.75">
      <c r="Q1823" s="8"/>
    </row>
    <row r="1824" ht="12.75">
      <c r="Q1824" s="8"/>
    </row>
    <row r="1825" ht="12.75">
      <c r="Q1825" s="8"/>
    </row>
    <row r="1826" ht="12.75">
      <c r="Q1826" s="8"/>
    </row>
    <row r="1827" ht="12.75">
      <c r="Q1827" s="8"/>
    </row>
    <row r="1828" ht="12.75">
      <c r="Q1828" s="8"/>
    </row>
    <row r="1829" ht="12.75">
      <c r="Q1829" s="8"/>
    </row>
    <row r="1830" ht="12.75">
      <c r="Q1830" s="8"/>
    </row>
    <row r="1831" ht="12.75">
      <c r="Q1831" s="8"/>
    </row>
    <row r="1832" ht="12.75">
      <c r="Q1832" s="8"/>
    </row>
    <row r="1833" ht="12.75">
      <c r="Q1833" s="8"/>
    </row>
    <row r="1834" ht="12.75">
      <c r="Q1834" s="8"/>
    </row>
    <row r="1835" ht="12.75">
      <c r="Q1835" s="8"/>
    </row>
    <row r="1836" ht="12.75">
      <c r="Q1836" s="8"/>
    </row>
    <row r="1837" ht="12.75">
      <c r="Q1837" s="8"/>
    </row>
    <row r="1838" ht="12.75">
      <c r="Q1838" s="8"/>
    </row>
    <row r="1839" ht="12.75">
      <c r="Q1839" s="8"/>
    </row>
    <row r="1840" ht="12.75">
      <c r="Q1840" s="8"/>
    </row>
    <row r="1841" ht="12.75">
      <c r="Q1841" s="8"/>
    </row>
    <row r="1842" ht="12.75">
      <c r="Q1842" s="8"/>
    </row>
    <row r="1843" ht="12.75">
      <c r="Q1843" s="8"/>
    </row>
    <row r="1844" ht="12.75">
      <c r="Q1844" s="8"/>
    </row>
    <row r="1845" ht="12.75">
      <c r="Q1845" s="8"/>
    </row>
    <row r="1846" ht="12.75">
      <c r="Q1846" s="8"/>
    </row>
    <row r="1847" ht="12.75">
      <c r="Q1847" s="8"/>
    </row>
    <row r="1848" ht="12.75">
      <c r="Q1848" s="8"/>
    </row>
    <row r="1849" ht="12.75">
      <c r="Q1849" s="8"/>
    </row>
    <row r="1850" ht="12.75">
      <c r="Q1850" s="8"/>
    </row>
    <row r="1851" ht="12.75">
      <c r="Q1851" s="8"/>
    </row>
    <row r="1852" ht="12.75">
      <c r="Q1852" s="8"/>
    </row>
    <row r="1853" ht="12.75">
      <c r="Q1853" s="8"/>
    </row>
    <row r="1854" ht="12.75">
      <c r="Q1854" s="8"/>
    </row>
    <row r="1855" ht="12.75">
      <c r="Q1855" s="8"/>
    </row>
    <row r="1856" ht="12.75">
      <c r="Q1856" s="8"/>
    </row>
    <row r="1857" ht="12.75">
      <c r="Q1857" s="8"/>
    </row>
    <row r="1858" ht="12.75">
      <c r="Q1858" s="8"/>
    </row>
    <row r="1859" ht="12.75">
      <c r="Q1859" s="8"/>
    </row>
    <row r="1860" ht="12.75">
      <c r="Q1860" s="8"/>
    </row>
    <row r="1861" ht="12.75">
      <c r="Q1861" s="8"/>
    </row>
    <row r="1862" ht="12.75">
      <c r="Q1862" s="8"/>
    </row>
    <row r="1863" ht="12.75">
      <c r="Q1863" s="8"/>
    </row>
    <row r="1864" ht="12.75">
      <c r="Q1864" s="8"/>
    </row>
    <row r="1865" ht="12.75">
      <c r="Q1865" s="8"/>
    </row>
    <row r="1866" ht="12.75">
      <c r="Q1866" s="8"/>
    </row>
    <row r="1867" ht="12.75">
      <c r="Q1867" s="8"/>
    </row>
    <row r="1868" ht="12.75">
      <c r="Q1868" s="8"/>
    </row>
    <row r="1869" ht="12.75">
      <c r="Q1869" s="8"/>
    </row>
    <row r="1870" ht="12.75">
      <c r="Q1870" s="8"/>
    </row>
    <row r="1871" ht="12.75">
      <c r="Q1871" s="8"/>
    </row>
    <row r="1872" ht="12.75">
      <c r="Q1872" s="8"/>
    </row>
    <row r="1873" ht="12.75">
      <c r="Q1873" s="8"/>
    </row>
    <row r="1874" ht="12.75">
      <c r="Q1874" s="8"/>
    </row>
    <row r="1875" ht="12.75">
      <c r="Q1875" s="8"/>
    </row>
    <row r="1876" ht="12.75">
      <c r="Q1876" s="8"/>
    </row>
    <row r="1877" ht="12.75">
      <c r="Q1877" s="8"/>
    </row>
    <row r="1878" ht="12.75">
      <c r="Q1878" s="8"/>
    </row>
    <row r="1879" ht="12.75">
      <c r="Q1879" s="8"/>
    </row>
    <row r="1880" ht="12.75">
      <c r="Q1880" s="8"/>
    </row>
    <row r="1881" ht="12.75">
      <c r="Q1881" s="8"/>
    </row>
    <row r="1882" ht="12.75">
      <c r="Q1882" s="8"/>
    </row>
    <row r="1883" ht="12.75">
      <c r="Q1883" s="8"/>
    </row>
    <row r="1884" ht="12.75">
      <c r="Q1884" s="8"/>
    </row>
    <row r="1885" ht="12.75">
      <c r="Q1885" s="8"/>
    </row>
    <row r="1886" ht="12.75">
      <c r="Q1886" s="8"/>
    </row>
    <row r="1887" ht="12.75">
      <c r="Q1887" s="8"/>
    </row>
    <row r="1888" ht="12.75">
      <c r="Q1888" s="8"/>
    </row>
    <row r="1889" ht="12.75">
      <c r="Q1889" s="8"/>
    </row>
    <row r="1890" ht="12.75">
      <c r="Q1890" s="8"/>
    </row>
    <row r="1891" ht="12.75">
      <c r="Q1891" s="8"/>
    </row>
    <row r="1892" ht="12.75">
      <c r="Q1892" s="8"/>
    </row>
    <row r="1893" ht="12.75">
      <c r="Q1893" s="8"/>
    </row>
    <row r="1894" ht="12.75">
      <c r="Q1894" s="8"/>
    </row>
    <row r="1895" ht="12.75">
      <c r="Q1895" s="8"/>
    </row>
    <row r="1896" ht="12.75">
      <c r="Q1896" s="8"/>
    </row>
    <row r="1897" ht="12.75">
      <c r="Q1897" s="8"/>
    </row>
    <row r="1898" ht="12.75">
      <c r="Q1898" s="8"/>
    </row>
    <row r="1899" ht="12.75">
      <c r="Q1899" s="8"/>
    </row>
    <row r="1900" ht="12.75">
      <c r="Q1900" s="8"/>
    </row>
    <row r="1901" ht="12.75">
      <c r="Q1901" s="8"/>
    </row>
    <row r="1902" ht="12.75">
      <c r="Q1902" s="8"/>
    </row>
    <row r="1903" ht="12.75">
      <c r="Q1903" s="8"/>
    </row>
    <row r="1904" ht="12.75">
      <c r="Q1904" s="8"/>
    </row>
    <row r="1905" ht="12.75">
      <c r="Q1905" s="8"/>
    </row>
    <row r="1906" ht="12.75">
      <c r="Q1906" s="8"/>
    </row>
    <row r="1907" ht="12.75">
      <c r="Q1907" s="8"/>
    </row>
    <row r="1908" ht="12.75">
      <c r="Q1908" s="8"/>
    </row>
    <row r="1909" ht="12.75">
      <c r="Q1909" s="8"/>
    </row>
    <row r="1910" ht="12.75">
      <c r="Q1910" s="8"/>
    </row>
    <row r="1911" ht="12.75">
      <c r="Q1911" s="8"/>
    </row>
    <row r="1912" ht="12.75">
      <c r="Q1912" s="8"/>
    </row>
    <row r="1913" ht="12.75">
      <c r="Q1913" s="8"/>
    </row>
    <row r="1914" ht="12.75">
      <c r="Q1914" s="8"/>
    </row>
    <row r="1915" ht="12.75">
      <c r="Q1915" s="8"/>
    </row>
    <row r="1916" ht="12.75">
      <c r="Q1916" s="8"/>
    </row>
    <row r="1917" ht="12.75">
      <c r="Q1917" s="8"/>
    </row>
    <row r="1918" ht="12.75">
      <c r="Q1918" s="8"/>
    </row>
    <row r="1919" ht="12.75">
      <c r="Q1919" s="8"/>
    </row>
    <row r="1920" ht="12.75">
      <c r="Q1920" s="8"/>
    </row>
    <row r="1921" ht="12.75">
      <c r="Q1921" s="8"/>
    </row>
    <row r="1922" ht="12.75">
      <c r="Q1922" s="8"/>
    </row>
    <row r="1923" ht="12.75">
      <c r="Q1923" s="8"/>
    </row>
    <row r="1924" ht="12.75">
      <c r="Q1924" s="8"/>
    </row>
    <row r="1925" ht="12.75">
      <c r="Q1925" s="8"/>
    </row>
    <row r="1926" ht="12.75">
      <c r="Q1926" s="8"/>
    </row>
    <row r="1927" ht="12.75">
      <c r="Q1927" s="8"/>
    </row>
    <row r="1928" ht="12.75">
      <c r="Q1928" s="8"/>
    </row>
    <row r="1929" ht="12.75">
      <c r="Q1929" s="8"/>
    </row>
    <row r="1930" ht="12.75">
      <c r="Q1930" s="8"/>
    </row>
    <row r="1931" ht="12.75">
      <c r="Q1931" s="8"/>
    </row>
    <row r="1932" ht="12.75">
      <c r="Q1932" s="8"/>
    </row>
    <row r="1933" ht="12.75">
      <c r="Q1933" s="8"/>
    </row>
    <row r="1934" ht="12.75">
      <c r="Q1934" s="8"/>
    </row>
    <row r="1935" ht="12.75">
      <c r="Q1935" s="8"/>
    </row>
    <row r="1936" ht="12.75">
      <c r="Q1936" s="8"/>
    </row>
    <row r="1937" ht="12.75">
      <c r="Q1937" s="8"/>
    </row>
    <row r="1938" ht="12.75">
      <c r="Q1938" s="8"/>
    </row>
    <row r="1939" ht="12.75">
      <c r="Q1939" s="8"/>
    </row>
    <row r="1940" ht="12.75">
      <c r="Q1940" s="8"/>
    </row>
    <row r="1941" ht="12.75">
      <c r="Q1941" s="8"/>
    </row>
    <row r="1942" ht="12.75">
      <c r="Q1942" s="8"/>
    </row>
    <row r="1943" ht="12.75">
      <c r="Q1943" s="8"/>
    </row>
    <row r="1944" ht="12.75">
      <c r="Q1944" s="8"/>
    </row>
    <row r="1945" ht="12.75">
      <c r="Q1945" s="8"/>
    </row>
    <row r="1946" ht="12.75">
      <c r="Q1946" s="8"/>
    </row>
    <row r="1947" ht="12.75">
      <c r="Q1947" s="8"/>
    </row>
    <row r="1948" ht="12.75">
      <c r="Q1948" s="8"/>
    </row>
    <row r="1949" ht="12.75">
      <c r="Q1949" s="8"/>
    </row>
    <row r="1950" ht="12.75">
      <c r="Q1950" s="8"/>
    </row>
    <row r="1951" ht="12.75">
      <c r="Q1951" s="8"/>
    </row>
    <row r="1952" ht="12.75">
      <c r="Q1952" s="8"/>
    </row>
    <row r="1953" ht="12.75">
      <c r="Q1953" s="8"/>
    </row>
    <row r="1954" ht="12.75">
      <c r="Q1954" s="8"/>
    </row>
    <row r="1955" ht="12.75">
      <c r="Q1955" s="8"/>
    </row>
    <row r="1956" ht="12.75">
      <c r="Q1956" s="8"/>
    </row>
    <row r="1957" ht="12.75">
      <c r="Q1957" s="8"/>
    </row>
    <row r="1958" ht="12.75">
      <c r="Q1958" s="8"/>
    </row>
    <row r="1959" ht="12.75">
      <c r="Q1959" s="8"/>
    </row>
    <row r="1960" ht="12.75">
      <c r="Q1960" s="8"/>
    </row>
    <row r="1961" ht="12.75">
      <c r="Q1961" s="8"/>
    </row>
    <row r="1962" ht="12.75">
      <c r="Q1962" s="8"/>
    </row>
    <row r="1963" ht="12.75">
      <c r="Q1963" s="8"/>
    </row>
    <row r="1964" ht="12.75">
      <c r="Q1964" s="8"/>
    </row>
    <row r="1965" ht="12.75">
      <c r="Q1965" s="8"/>
    </row>
    <row r="1966" ht="12.75">
      <c r="Q1966" s="8"/>
    </row>
    <row r="1967" ht="12.75">
      <c r="Q1967" s="8"/>
    </row>
    <row r="1968" ht="12.75">
      <c r="Q1968" s="8"/>
    </row>
    <row r="1969" ht="12.75">
      <c r="Q1969" s="8"/>
    </row>
    <row r="1970" ht="12.75">
      <c r="Q1970" s="8"/>
    </row>
    <row r="1971" ht="12.75">
      <c r="Q1971" s="8"/>
    </row>
    <row r="1972" ht="12.75">
      <c r="Q1972" s="8"/>
    </row>
    <row r="1973" ht="12.75">
      <c r="Q1973" s="8"/>
    </row>
    <row r="1974" ht="12.75">
      <c r="Q1974" s="8"/>
    </row>
    <row r="1975" ht="12.75">
      <c r="Q1975" s="8"/>
    </row>
    <row r="1976" ht="12.75">
      <c r="Q1976" s="8"/>
    </row>
    <row r="1977" ht="12.75">
      <c r="Q1977" s="8"/>
    </row>
    <row r="1978" ht="12.75">
      <c r="Q1978" s="8"/>
    </row>
    <row r="1979" ht="12.75">
      <c r="Q1979" s="8"/>
    </row>
    <row r="1980" ht="12.75">
      <c r="Q1980" s="8"/>
    </row>
    <row r="1981" ht="12.75">
      <c r="Q1981" s="8"/>
    </row>
    <row r="1982" ht="12.75">
      <c r="Q1982" s="8"/>
    </row>
    <row r="1983" ht="12.75">
      <c r="Q1983" s="8"/>
    </row>
    <row r="1984" ht="12.75">
      <c r="Q1984" s="8"/>
    </row>
    <row r="1985" ht="12.75">
      <c r="Q1985" s="8"/>
    </row>
    <row r="1986" ht="12.75">
      <c r="Q1986" s="8"/>
    </row>
    <row r="1987" ht="12.75">
      <c r="Q1987" s="8"/>
    </row>
    <row r="1988" ht="12.75">
      <c r="Q1988" s="8"/>
    </row>
    <row r="1989" ht="12.75">
      <c r="Q1989" s="8"/>
    </row>
    <row r="1990" ht="12.75">
      <c r="Q1990" s="8"/>
    </row>
    <row r="1991" ht="12.75">
      <c r="Q1991" s="8"/>
    </row>
    <row r="1992" ht="12.75">
      <c r="Q1992" s="8"/>
    </row>
    <row r="1993" ht="12.75">
      <c r="Q1993" s="8"/>
    </row>
    <row r="1994" ht="12.75">
      <c r="Q1994" s="8"/>
    </row>
    <row r="1995" ht="12.75">
      <c r="Q1995" s="8"/>
    </row>
    <row r="1996" ht="12.75">
      <c r="Q1996" s="8"/>
    </row>
    <row r="1997" ht="12.75">
      <c r="Q1997" s="8"/>
    </row>
    <row r="1998" ht="12.75">
      <c r="Q1998" s="8"/>
    </row>
    <row r="1999" ht="12.75">
      <c r="Q1999" s="8"/>
    </row>
    <row r="2000" ht="12.75">
      <c r="Q2000" s="8"/>
    </row>
    <row r="2001" ht="12.75">
      <c r="Q2001" s="8"/>
    </row>
    <row r="2002" ht="12.75">
      <c r="Q2002" s="8"/>
    </row>
    <row r="2003" ht="12.75">
      <c r="Q2003" s="8"/>
    </row>
    <row r="2004" ht="12.75">
      <c r="Q2004" s="8"/>
    </row>
    <row r="2005" ht="12.75">
      <c r="Q2005" s="8"/>
    </row>
    <row r="2006" ht="12.75">
      <c r="Q2006" s="8"/>
    </row>
    <row r="2007" ht="12.75">
      <c r="Q2007" s="8"/>
    </row>
    <row r="2008" ht="12.75">
      <c r="Q2008" s="8"/>
    </row>
    <row r="2009" ht="12.75">
      <c r="Q2009" s="8"/>
    </row>
    <row r="2010" ht="12.75">
      <c r="Q2010" s="8"/>
    </row>
    <row r="2011" ht="12.75">
      <c r="Q2011" s="8"/>
    </row>
    <row r="2012" ht="12.75">
      <c r="Q2012" s="8"/>
    </row>
    <row r="2013" ht="12.75">
      <c r="Q2013" s="8"/>
    </row>
    <row r="2014" ht="12.75">
      <c r="Q2014" s="8"/>
    </row>
    <row r="2015" ht="12.75">
      <c r="Q2015" s="8"/>
    </row>
    <row r="2016" ht="12.75">
      <c r="Q2016" s="8"/>
    </row>
    <row r="2017" ht="12.75">
      <c r="Q2017" s="8"/>
    </row>
    <row r="2018" ht="12.75">
      <c r="Q2018" s="8"/>
    </row>
    <row r="2019" ht="12.75">
      <c r="Q2019" s="8"/>
    </row>
    <row r="2020" ht="12.75">
      <c r="Q2020" s="8"/>
    </row>
    <row r="2021" ht="12.75">
      <c r="Q2021" s="8"/>
    </row>
    <row r="2022" ht="12.75">
      <c r="Q2022" s="8"/>
    </row>
    <row r="2023" ht="12.75">
      <c r="Q2023" s="8"/>
    </row>
    <row r="2024" ht="12.75">
      <c r="Q2024" s="8"/>
    </row>
    <row r="2025" ht="12.75">
      <c r="Q2025" s="8"/>
    </row>
    <row r="2026" ht="12.75">
      <c r="Q2026" s="8"/>
    </row>
    <row r="2027" ht="12.75">
      <c r="Q2027" s="8"/>
    </row>
    <row r="2028" ht="12.75">
      <c r="Q2028" s="8"/>
    </row>
    <row r="2029" ht="12.75">
      <c r="Q2029" s="8"/>
    </row>
    <row r="2030" ht="12.75">
      <c r="Q2030" s="8"/>
    </row>
    <row r="2031" ht="12.75">
      <c r="Q2031" s="8"/>
    </row>
    <row r="2032" ht="12.75">
      <c r="Q2032" s="8"/>
    </row>
    <row r="2033" ht="12.75">
      <c r="Q2033" s="8"/>
    </row>
    <row r="2034" ht="12.75">
      <c r="Q2034" s="8"/>
    </row>
    <row r="2035" ht="12.75">
      <c r="Q2035" s="8"/>
    </row>
    <row r="2036" ht="12.75">
      <c r="Q2036" s="8"/>
    </row>
    <row r="2037" ht="12.75">
      <c r="Q2037" s="8"/>
    </row>
    <row r="2038" ht="12.75">
      <c r="Q2038" s="8"/>
    </row>
    <row r="2039" ht="12.75">
      <c r="Q2039" s="8"/>
    </row>
    <row r="2040" ht="12.75">
      <c r="Q2040" s="8"/>
    </row>
    <row r="2041" ht="12.75">
      <c r="Q2041" s="8"/>
    </row>
    <row r="2042" ht="12.75">
      <c r="Q2042" s="8"/>
    </row>
    <row r="2043" ht="12.75">
      <c r="Q2043" s="8"/>
    </row>
    <row r="2044" ht="12.75">
      <c r="Q2044" s="8"/>
    </row>
    <row r="2045" ht="12.75">
      <c r="Q2045" s="8"/>
    </row>
    <row r="2046" ht="12.75">
      <c r="Q2046" s="8"/>
    </row>
    <row r="2047" ht="12.75">
      <c r="Q2047" s="8"/>
    </row>
    <row r="2048" ht="12.75">
      <c r="Q2048" s="8"/>
    </row>
    <row r="2049" ht="12.75">
      <c r="Q2049" s="8"/>
    </row>
    <row r="2050" ht="12.75">
      <c r="Q2050" s="8"/>
    </row>
    <row r="2051" ht="12.75">
      <c r="Q2051" s="8"/>
    </row>
    <row r="2052" ht="12.75">
      <c r="Q2052" s="8"/>
    </row>
    <row r="2053" ht="12.75">
      <c r="Q2053" s="8"/>
    </row>
    <row r="2054" ht="12.75">
      <c r="Q2054" s="8"/>
    </row>
    <row r="2055" ht="12.75">
      <c r="Q2055" s="8"/>
    </row>
    <row r="2056" ht="12.75">
      <c r="Q2056" s="8"/>
    </row>
    <row r="2057" ht="12.75">
      <c r="Q2057" s="8"/>
    </row>
    <row r="2058" ht="12.75">
      <c r="Q2058" s="8"/>
    </row>
    <row r="2059" ht="12.75">
      <c r="Q2059" s="8"/>
    </row>
    <row r="2060" ht="12.75">
      <c r="Q2060" s="8"/>
    </row>
    <row r="2061" ht="12.75">
      <c r="Q2061" s="8"/>
    </row>
    <row r="2062" ht="12.75">
      <c r="Q2062" s="8"/>
    </row>
    <row r="2063" ht="12.75">
      <c r="Q2063" s="8"/>
    </row>
    <row r="2064" ht="12.75">
      <c r="Q2064" s="8"/>
    </row>
    <row r="2065" ht="12.75">
      <c r="Q2065" s="8"/>
    </row>
    <row r="2066" ht="12.75">
      <c r="Q2066" s="8"/>
    </row>
    <row r="2067" ht="12.75">
      <c r="Q2067" s="8"/>
    </row>
    <row r="2068" ht="12.75">
      <c r="Q2068" s="8"/>
    </row>
    <row r="2069" ht="12.75">
      <c r="Q2069" s="8"/>
    </row>
    <row r="2070" ht="12.75">
      <c r="Q2070" s="8"/>
    </row>
    <row r="2071" ht="12.75">
      <c r="Q2071" s="8"/>
    </row>
    <row r="2072" ht="12.75">
      <c r="Q2072" s="8"/>
    </row>
    <row r="2073" ht="12.75">
      <c r="Q2073" s="8"/>
    </row>
    <row r="2074" ht="12.75">
      <c r="Q2074" s="8"/>
    </row>
    <row r="2075" ht="12.75">
      <c r="Q2075" s="8"/>
    </row>
    <row r="2076" ht="12.75">
      <c r="Q2076" s="8"/>
    </row>
    <row r="2077" ht="12.75">
      <c r="Q2077" s="8"/>
    </row>
    <row r="2078" ht="12.75">
      <c r="Q2078" s="8"/>
    </row>
    <row r="2079" ht="12.75">
      <c r="Q2079" s="8"/>
    </row>
    <row r="2080" ht="12.75">
      <c r="Q2080" s="8"/>
    </row>
    <row r="2081" ht="12.75">
      <c r="Q2081" s="8"/>
    </row>
    <row r="2082" ht="12.75">
      <c r="Q2082" s="8"/>
    </row>
    <row r="2083" ht="12.75">
      <c r="Q2083" s="8"/>
    </row>
    <row r="2084" ht="12.75">
      <c r="Q2084" s="8"/>
    </row>
    <row r="2085" ht="12.75">
      <c r="Q2085" s="8"/>
    </row>
    <row r="2086" ht="12.75">
      <c r="Q2086" s="8"/>
    </row>
    <row r="2087" ht="12.75">
      <c r="Q2087" s="8"/>
    </row>
    <row r="2088" ht="12.75">
      <c r="Q2088" s="8"/>
    </row>
    <row r="2089" ht="12.75">
      <c r="Q2089" s="8"/>
    </row>
    <row r="2090" ht="12.75">
      <c r="Q2090" s="8"/>
    </row>
    <row r="2091" ht="12.75">
      <c r="Q2091" s="8"/>
    </row>
    <row r="2092" ht="12.75">
      <c r="Q2092" s="8"/>
    </row>
    <row r="2093" ht="12.75">
      <c r="Q2093" s="8"/>
    </row>
    <row r="2094" ht="12.75">
      <c r="Q2094" s="8"/>
    </row>
    <row r="2095" ht="12.75">
      <c r="Q2095" s="8"/>
    </row>
    <row r="2096" ht="12.75">
      <c r="Q2096" s="8"/>
    </row>
    <row r="2097" ht="12.75">
      <c r="Q2097" s="8"/>
    </row>
    <row r="2098" ht="12.75">
      <c r="Q2098" s="8"/>
    </row>
    <row r="2099" ht="12.75">
      <c r="Q2099" s="8"/>
    </row>
    <row r="2100" ht="12.75">
      <c r="Q2100" s="8"/>
    </row>
    <row r="2101" ht="12.75">
      <c r="Q2101" s="8"/>
    </row>
    <row r="2102" ht="12.75">
      <c r="Q2102" s="8"/>
    </row>
    <row r="2103" ht="12.75">
      <c r="Q2103" s="8"/>
    </row>
    <row r="2104" ht="12.75">
      <c r="Q2104" s="8"/>
    </row>
    <row r="2105" ht="12.75">
      <c r="Q2105" s="8"/>
    </row>
    <row r="2106" ht="12.75">
      <c r="Q2106" s="8"/>
    </row>
    <row r="2107" ht="12.75">
      <c r="Q2107" s="8"/>
    </row>
    <row r="2108" ht="12.75">
      <c r="Q2108" s="8"/>
    </row>
    <row r="2109" ht="12.75">
      <c r="Q2109" s="8"/>
    </row>
    <row r="2110" ht="12.75">
      <c r="Q2110" s="8"/>
    </row>
    <row r="2111" ht="12.75">
      <c r="Q2111" s="8"/>
    </row>
    <row r="2112" ht="12.75">
      <c r="Q2112" s="8"/>
    </row>
    <row r="2113" ht="12.75">
      <c r="Q2113" s="8"/>
    </row>
    <row r="2114" ht="12.75">
      <c r="Q2114" s="8"/>
    </row>
    <row r="2115" ht="12.75">
      <c r="Q2115" s="8"/>
    </row>
    <row r="2116" ht="12.75">
      <c r="Q2116" s="8"/>
    </row>
    <row r="2117" ht="12.75">
      <c r="Q2117" s="8"/>
    </row>
    <row r="2118" ht="12.75">
      <c r="Q2118" s="8"/>
    </row>
    <row r="2119" ht="12.75">
      <c r="Q2119" s="8"/>
    </row>
    <row r="2120" ht="12.75">
      <c r="Q2120" s="8"/>
    </row>
    <row r="2121" ht="12.75">
      <c r="Q2121" s="8"/>
    </row>
    <row r="2122" ht="12.75">
      <c r="Q2122" s="8"/>
    </row>
    <row r="2123" ht="12.75">
      <c r="Q2123" s="8"/>
    </row>
    <row r="2124" ht="12.75">
      <c r="Q2124" s="8"/>
    </row>
    <row r="2125" ht="12.75">
      <c r="Q2125" s="8"/>
    </row>
    <row r="2126" ht="12.75">
      <c r="Q2126" s="8"/>
    </row>
    <row r="2127" ht="12.75">
      <c r="Q2127" s="8"/>
    </row>
    <row r="2128" ht="12.75">
      <c r="Q2128" s="8"/>
    </row>
    <row r="2129" ht="12.75">
      <c r="Q2129" s="8"/>
    </row>
    <row r="2130" ht="12.75">
      <c r="Q2130" s="8"/>
    </row>
    <row r="2131" ht="12.75">
      <c r="Q2131" s="8"/>
    </row>
    <row r="2132" ht="12.75">
      <c r="Q2132" s="8"/>
    </row>
    <row r="2133" ht="12.75">
      <c r="Q2133" s="8"/>
    </row>
    <row r="2134" ht="12.75">
      <c r="Q2134" s="8"/>
    </row>
    <row r="2135" ht="12.75">
      <c r="Q2135" s="8"/>
    </row>
    <row r="2136" ht="12.75">
      <c r="Q2136" s="8"/>
    </row>
    <row r="2137" ht="12.75">
      <c r="Q2137" s="8"/>
    </row>
    <row r="2138" ht="12.75">
      <c r="Q2138" s="8"/>
    </row>
    <row r="2139" ht="12.75">
      <c r="Q2139" s="8"/>
    </row>
    <row r="2140" ht="12.75">
      <c r="Q2140" s="8"/>
    </row>
    <row r="2141" ht="12.75">
      <c r="Q2141" s="8"/>
    </row>
    <row r="2142" ht="12.75">
      <c r="Q2142" s="8"/>
    </row>
    <row r="2143" ht="12.75">
      <c r="Q2143" s="8"/>
    </row>
    <row r="2144" ht="12.75">
      <c r="Q2144" s="8"/>
    </row>
    <row r="2145" ht="12.75">
      <c r="Q2145" s="8"/>
    </row>
    <row r="2146" ht="12.75">
      <c r="Q2146" s="8"/>
    </row>
    <row r="2147" ht="12.75">
      <c r="Q2147" s="8"/>
    </row>
    <row r="2148" ht="12.75">
      <c r="Q2148" s="8"/>
    </row>
    <row r="2149" ht="12.75">
      <c r="Q2149" s="8"/>
    </row>
    <row r="2150" ht="12.75">
      <c r="Q2150" s="8"/>
    </row>
    <row r="2151" ht="12.75">
      <c r="Q2151" s="8"/>
    </row>
    <row r="2152" ht="12.75">
      <c r="Q2152" s="8"/>
    </row>
    <row r="2153" ht="12.75">
      <c r="Q2153" s="8"/>
    </row>
    <row r="2154" ht="12.75">
      <c r="Q2154" s="8"/>
    </row>
    <row r="2155" ht="12.75">
      <c r="Q2155" s="8"/>
    </row>
    <row r="2156" ht="12.75">
      <c r="Q2156" s="8"/>
    </row>
    <row r="2157" ht="12.75">
      <c r="Q2157" s="8"/>
    </row>
    <row r="2158" ht="12.75">
      <c r="Q2158" s="8"/>
    </row>
    <row r="2159" ht="12.75">
      <c r="Q2159" s="8"/>
    </row>
    <row r="2160" ht="12.75">
      <c r="Q2160" s="8"/>
    </row>
    <row r="2161" ht="12.75">
      <c r="Q2161" s="8"/>
    </row>
    <row r="2162" ht="12.75">
      <c r="Q2162" s="8"/>
    </row>
    <row r="2163" ht="12.75">
      <c r="Q2163" s="8"/>
    </row>
    <row r="2164" ht="12.75">
      <c r="Q2164" s="8"/>
    </row>
    <row r="2165" ht="12.75">
      <c r="Q2165" s="8"/>
    </row>
    <row r="2166" ht="12.75">
      <c r="Q2166" s="8"/>
    </row>
    <row r="2167" ht="12.75">
      <c r="Q2167" s="8"/>
    </row>
    <row r="2168" ht="12.75">
      <c r="Q2168" s="8"/>
    </row>
    <row r="2169" ht="12.75">
      <c r="Q2169" s="8"/>
    </row>
    <row r="2170" ht="12.75">
      <c r="Q2170" s="8"/>
    </row>
    <row r="2171" ht="12.75">
      <c r="Q2171" s="8"/>
    </row>
    <row r="2172" ht="12.75">
      <c r="Q2172" s="8"/>
    </row>
    <row r="2173" ht="12.75">
      <c r="Q2173" s="8"/>
    </row>
    <row r="2174" ht="12.75">
      <c r="Q2174" s="8"/>
    </row>
    <row r="2175" ht="12.75">
      <c r="Q2175" s="8"/>
    </row>
    <row r="2176" ht="12.75">
      <c r="Q2176" s="8"/>
    </row>
    <row r="2177" ht="12.75">
      <c r="Q2177" s="8"/>
    </row>
    <row r="2178" ht="12.75">
      <c r="Q2178" s="8"/>
    </row>
    <row r="2179" ht="12.75">
      <c r="Q2179" s="8"/>
    </row>
    <row r="2180" ht="12.75">
      <c r="Q2180" s="8"/>
    </row>
    <row r="2181" ht="12.75">
      <c r="Q2181" s="8"/>
    </row>
    <row r="2182" ht="12.75">
      <c r="Q2182" s="8"/>
    </row>
    <row r="2183" ht="12.75">
      <c r="Q2183" s="8"/>
    </row>
    <row r="2184" ht="12.75">
      <c r="Q2184" s="8"/>
    </row>
    <row r="2185" ht="12.75">
      <c r="Q2185" s="8"/>
    </row>
    <row r="2186" ht="12.75">
      <c r="Q2186" s="8"/>
    </row>
    <row r="2187" ht="12.75">
      <c r="Q2187" s="8"/>
    </row>
    <row r="2188" ht="12.75">
      <c r="Q2188" s="8"/>
    </row>
    <row r="2189" ht="12.75">
      <c r="Q2189" s="8"/>
    </row>
    <row r="2190" ht="12.75">
      <c r="Q2190" s="8"/>
    </row>
    <row r="2191" ht="12.75">
      <c r="Q2191" s="8"/>
    </row>
    <row r="2192" ht="12.75">
      <c r="Q2192" s="8"/>
    </row>
    <row r="2193" ht="12.75">
      <c r="Q2193" s="8"/>
    </row>
    <row r="2194" ht="12.75">
      <c r="Q2194" s="8"/>
    </row>
    <row r="2195" ht="12.75">
      <c r="Q2195" s="8"/>
    </row>
    <row r="2196" ht="12.75">
      <c r="Q2196" s="8"/>
    </row>
    <row r="2197" ht="12.75">
      <c r="Q2197" s="8"/>
    </row>
    <row r="2198" ht="12.75">
      <c r="Q2198" s="8"/>
    </row>
    <row r="2199" ht="12.75">
      <c r="Q2199" s="8"/>
    </row>
    <row r="2200" ht="12.75">
      <c r="Q2200" s="8"/>
    </row>
    <row r="2201" ht="12.75">
      <c r="Q2201" s="8"/>
    </row>
    <row r="2202" ht="12.75">
      <c r="Q2202" s="8"/>
    </row>
    <row r="2203" ht="12.75">
      <c r="Q2203" s="8"/>
    </row>
    <row r="2204" ht="12.75">
      <c r="Q2204" s="8"/>
    </row>
    <row r="2205" ht="12.75">
      <c r="Q2205" s="8"/>
    </row>
    <row r="2206" ht="12.75">
      <c r="Q2206" s="8"/>
    </row>
    <row r="2207" ht="12.75">
      <c r="Q2207" s="8"/>
    </row>
    <row r="2208" ht="12.75">
      <c r="Q2208" s="8"/>
    </row>
    <row r="2209" ht="12.75">
      <c r="Q2209" s="8"/>
    </row>
    <row r="2210" ht="12.75">
      <c r="Q2210" s="8"/>
    </row>
    <row r="2211" ht="12.75">
      <c r="Q2211" s="8"/>
    </row>
    <row r="2212" ht="12.75">
      <c r="Q2212" s="8"/>
    </row>
    <row r="2213" ht="12.75">
      <c r="Q2213" s="8"/>
    </row>
    <row r="2214" ht="12.75">
      <c r="Q2214" s="8"/>
    </row>
    <row r="2215" ht="12.75">
      <c r="Q2215" s="8"/>
    </row>
    <row r="2216" ht="12.75">
      <c r="Q2216" s="8"/>
    </row>
    <row r="2217" ht="12.75">
      <c r="Q2217" s="8"/>
    </row>
    <row r="2218" ht="12.75">
      <c r="Q2218" s="8"/>
    </row>
    <row r="2219" ht="12.75">
      <c r="Q2219" s="8"/>
    </row>
    <row r="2220" ht="12.75">
      <c r="Q2220" s="8"/>
    </row>
    <row r="2221" ht="12.75">
      <c r="Q2221" s="8"/>
    </row>
    <row r="2222" ht="12.75">
      <c r="Q2222" s="8"/>
    </row>
    <row r="2223" ht="12.75">
      <c r="Q2223" s="8"/>
    </row>
    <row r="2224" ht="12.75">
      <c r="Q2224" s="8"/>
    </row>
    <row r="2225" ht="12.75">
      <c r="Q2225" s="8"/>
    </row>
    <row r="2226" ht="12.75">
      <c r="Q2226" s="8"/>
    </row>
    <row r="2227" ht="12.75">
      <c r="Q2227" s="8"/>
    </row>
    <row r="2228" ht="12.75">
      <c r="Q2228" s="8"/>
    </row>
    <row r="2229" ht="12.75">
      <c r="Q2229" s="8"/>
    </row>
    <row r="2230" ht="12.75">
      <c r="Q2230" s="8"/>
    </row>
    <row r="2231" ht="12.75">
      <c r="Q2231" s="8"/>
    </row>
    <row r="2232" ht="12.75">
      <c r="Q2232" s="8"/>
    </row>
    <row r="2233" ht="12.75">
      <c r="Q2233" s="8"/>
    </row>
    <row r="2234" ht="12.75">
      <c r="Q2234" s="8"/>
    </row>
    <row r="2235" ht="12.75">
      <c r="Q2235" s="8"/>
    </row>
    <row r="2236" ht="12.75">
      <c r="Q2236" s="8"/>
    </row>
    <row r="2237" ht="12.75">
      <c r="Q2237" s="8"/>
    </row>
    <row r="2238" ht="12.75">
      <c r="Q2238" s="8"/>
    </row>
    <row r="2239" ht="12.75">
      <c r="Q2239" s="8"/>
    </row>
    <row r="2240" ht="12.75">
      <c r="Q2240" s="8"/>
    </row>
    <row r="2241" ht="12.75">
      <c r="Q2241" s="8"/>
    </row>
    <row r="2242" ht="12.75">
      <c r="Q2242" s="8"/>
    </row>
    <row r="2243" ht="12.75">
      <c r="Q2243" s="8"/>
    </row>
    <row r="2244" ht="12.75">
      <c r="Q2244" s="8"/>
    </row>
    <row r="2245" ht="12.75">
      <c r="Q2245" s="8"/>
    </row>
    <row r="2246" ht="12.75">
      <c r="Q2246" s="8"/>
    </row>
    <row r="2247" ht="12.75">
      <c r="Q2247" s="8"/>
    </row>
    <row r="2248" ht="12.75">
      <c r="Q2248" s="8"/>
    </row>
    <row r="2249" ht="12.75">
      <c r="Q2249" s="8"/>
    </row>
    <row r="2250" ht="12.75">
      <c r="Q2250" s="8"/>
    </row>
    <row r="2251" ht="12.75">
      <c r="Q2251" s="8"/>
    </row>
    <row r="2252" ht="12.75">
      <c r="Q2252" s="8"/>
    </row>
    <row r="2253" ht="12.75">
      <c r="Q2253" s="8"/>
    </row>
    <row r="2254" ht="12.75">
      <c r="Q2254" s="8"/>
    </row>
    <row r="2255" ht="12.75">
      <c r="Q2255" s="8"/>
    </row>
    <row r="2256" ht="12.75">
      <c r="Q2256" s="8"/>
    </row>
    <row r="2257" ht="12.75">
      <c r="Q2257" s="8"/>
    </row>
    <row r="2258" ht="12.75">
      <c r="Q2258" s="8"/>
    </row>
    <row r="2259" ht="12.75">
      <c r="Q2259" s="8"/>
    </row>
    <row r="2260" ht="12.75">
      <c r="Q2260" s="8"/>
    </row>
    <row r="2261" ht="12.75">
      <c r="Q2261" s="8"/>
    </row>
    <row r="2262" ht="12.75">
      <c r="Q2262" s="8"/>
    </row>
    <row r="2263" ht="12.75">
      <c r="Q2263" s="8"/>
    </row>
    <row r="2264" ht="12.75">
      <c r="Q2264" s="8"/>
    </row>
    <row r="2265" ht="12.75">
      <c r="Q2265" s="8"/>
    </row>
    <row r="2266" ht="12.75">
      <c r="Q2266" s="8"/>
    </row>
    <row r="2267" ht="12.75">
      <c r="Q2267" s="8"/>
    </row>
    <row r="2268" ht="12.75">
      <c r="Q2268" s="8"/>
    </row>
    <row r="2269" ht="12.75">
      <c r="Q2269" s="8"/>
    </row>
    <row r="2270" ht="12.75">
      <c r="Q2270" s="8"/>
    </row>
    <row r="2271" ht="12.75">
      <c r="Q2271" s="8"/>
    </row>
    <row r="2272" ht="12.75">
      <c r="Q2272" s="8"/>
    </row>
    <row r="2273" ht="12.75">
      <c r="Q2273" s="8"/>
    </row>
    <row r="2274" ht="12.75">
      <c r="Q2274" s="8"/>
    </row>
    <row r="2275" ht="12.75">
      <c r="Q2275" s="8"/>
    </row>
    <row r="2276" ht="12.75">
      <c r="Q2276" s="8"/>
    </row>
    <row r="2277" ht="12.75">
      <c r="Q2277" s="8"/>
    </row>
    <row r="2278" ht="12.75">
      <c r="Q2278" s="8"/>
    </row>
    <row r="2279" ht="12.75">
      <c r="Q2279" s="8"/>
    </row>
    <row r="2280" ht="12.75">
      <c r="Q2280" s="8"/>
    </row>
    <row r="2281" ht="12.75">
      <c r="Q2281" s="8"/>
    </row>
    <row r="2282" ht="12.75">
      <c r="Q2282" s="8"/>
    </row>
    <row r="2283" ht="12.75">
      <c r="Q2283" s="8"/>
    </row>
    <row r="2284" ht="12.75">
      <c r="Q2284" s="8"/>
    </row>
    <row r="2285" ht="12.75">
      <c r="Q2285" s="8"/>
    </row>
    <row r="2286" ht="12.75">
      <c r="Q2286" s="8"/>
    </row>
    <row r="2287" ht="12.75">
      <c r="Q2287" s="8"/>
    </row>
    <row r="2288" ht="12.75">
      <c r="Q2288" s="8"/>
    </row>
    <row r="2289" ht="12.75">
      <c r="Q2289" s="8"/>
    </row>
    <row r="2290" ht="12.75">
      <c r="Q2290" s="8"/>
    </row>
    <row r="2291" ht="12.75">
      <c r="Q2291" s="8"/>
    </row>
    <row r="2292" ht="12.75">
      <c r="Q2292" s="8"/>
    </row>
    <row r="2293" ht="12.75">
      <c r="Q2293" s="8"/>
    </row>
    <row r="2294" ht="12.75">
      <c r="Q2294" s="8"/>
    </row>
    <row r="2295" ht="12.75">
      <c r="Q2295" s="8"/>
    </row>
    <row r="2296" ht="12.75">
      <c r="Q2296" s="8"/>
    </row>
    <row r="2297" ht="12.75">
      <c r="Q2297" s="8"/>
    </row>
    <row r="2298" ht="12.75">
      <c r="Q2298" s="8"/>
    </row>
    <row r="2299" ht="12.75">
      <c r="Q2299" s="8"/>
    </row>
    <row r="2300" ht="12.75">
      <c r="Q2300" s="8"/>
    </row>
    <row r="2301" ht="12.75">
      <c r="Q2301" s="8"/>
    </row>
    <row r="2302" ht="12.75">
      <c r="Q2302" s="8"/>
    </row>
    <row r="2303" ht="12.75">
      <c r="Q2303" s="8"/>
    </row>
    <row r="2304" ht="12.75">
      <c r="Q2304" s="8"/>
    </row>
    <row r="2305" ht="12.75">
      <c r="Q2305" s="8"/>
    </row>
    <row r="2306" ht="12.75">
      <c r="Q2306" s="8"/>
    </row>
    <row r="2307" ht="12.75">
      <c r="Q2307" s="8"/>
    </row>
    <row r="2308" ht="12.75">
      <c r="Q2308" s="8"/>
    </row>
    <row r="2309" ht="12.75">
      <c r="Q2309" s="8"/>
    </row>
    <row r="2310" ht="12.75">
      <c r="Q2310" s="8"/>
    </row>
    <row r="2311" ht="12.75">
      <c r="Q2311" s="8"/>
    </row>
    <row r="2312" ht="12.75">
      <c r="Q2312" s="8"/>
    </row>
    <row r="2313" ht="12.75">
      <c r="Q2313" s="8"/>
    </row>
    <row r="2314" ht="12.75">
      <c r="Q2314" s="8"/>
    </row>
    <row r="2315" ht="12.75">
      <c r="Q2315" s="8"/>
    </row>
    <row r="2316" ht="12.75">
      <c r="Q2316" s="8"/>
    </row>
    <row r="2317" ht="12.75">
      <c r="Q2317" s="8"/>
    </row>
    <row r="2318" ht="12.75">
      <c r="Q2318" s="8"/>
    </row>
    <row r="2319" ht="12.75">
      <c r="Q2319" s="8"/>
    </row>
    <row r="2320" ht="12.75">
      <c r="Q2320" s="8"/>
    </row>
    <row r="2321" ht="12.75">
      <c r="Q2321" s="8"/>
    </row>
    <row r="2322" ht="12.75">
      <c r="Q2322" s="8"/>
    </row>
    <row r="2323" ht="12.75">
      <c r="Q2323" s="8"/>
    </row>
    <row r="2324" ht="12.75">
      <c r="Q2324" s="8"/>
    </row>
    <row r="2325" ht="12.75">
      <c r="Q2325" s="8"/>
    </row>
    <row r="2326" ht="12.75">
      <c r="Q2326" s="8"/>
    </row>
    <row r="2327" ht="12.75">
      <c r="Q2327" s="8"/>
    </row>
    <row r="2328" ht="12.75">
      <c r="Q2328" s="8"/>
    </row>
    <row r="2329" ht="12.75">
      <c r="Q2329" s="8"/>
    </row>
    <row r="2330" ht="12.75">
      <c r="Q2330" s="8"/>
    </row>
    <row r="2331" ht="12.75">
      <c r="Q2331" s="8"/>
    </row>
    <row r="2332" ht="12.75">
      <c r="Q2332" s="8"/>
    </row>
    <row r="2333" ht="12.75">
      <c r="Q2333" s="8"/>
    </row>
    <row r="2334" ht="12.75">
      <c r="Q2334" s="8"/>
    </row>
    <row r="2335" ht="12.75">
      <c r="Q2335" s="8"/>
    </row>
    <row r="2336" ht="12.75">
      <c r="Q2336" s="8"/>
    </row>
    <row r="2337" ht="12.75">
      <c r="Q2337" s="8"/>
    </row>
    <row r="2338" ht="12.75">
      <c r="Q2338" s="8"/>
    </row>
    <row r="2339" ht="12.75">
      <c r="Q2339" s="8"/>
    </row>
    <row r="2340" ht="12.75">
      <c r="Q2340" s="8"/>
    </row>
    <row r="2341" ht="12.75">
      <c r="Q2341" s="8"/>
    </row>
    <row r="2342" ht="12.75">
      <c r="Q2342" s="8"/>
    </row>
    <row r="2343" ht="12.75">
      <c r="Q2343" s="8"/>
    </row>
    <row r="2344" ht="12.75">
      <c r="Q2344" s="8"/>
    </row>
    <row r="2345" ht="12.75">
      <c r="Q2345" s="8"/>
    </row>
    <row r="2346" ht="12.75">
      <c r="Q2346" s="8"/>
    </row>
    <row r="2347" ht="12.75">
      <c r="Q2347" s="8"/>
    </row>
    <row r="2348" ht="12.75">
      <c r="Q2348" s="8"/>
    </row>
    <row r="2349" ht="12.75">
      <c r="Q2349" s="8"/>
    </row>
    <row r="2350" ht="12.75">
      <c r="Q2350" s="8"/>
    </row>
    <row r="2351" ht="12.75">
      <c r="Q2351" s="8"/>
    </row>
    <row r="2352" ht="12.75">
      <c r="Q2352" s="8"/>
    </row>
    <row r="2353" ht="12.75">
      <c r="Q2353" s="8"/>
    </row>
    <row r="2354" ht="12.75">
      <c r="Q2354" s="8"/>
    </row>
    <row r="2355" ht="12.75">
      <c r="Q2355" s="8"/>
    </row>
    <row r="2356" ht="12.75">
      <c r="Q2356" s="8"/>
    </row>
    <row r="2357" ht="12.75">
      <c r="Q2357" s="8"/>
    </row>
    <row r="2358" ht="12.75">
      <c r="Q2358" s="8"/>
    </row>
    <row r="2359" ht="12.75">
      <c r="Q2359" s="8"/>
    </row>
    <row r="2360" ht="12.75">
      <c r="Q2360" s="8"/>
    </row>
    <row r="2361" ht="12.75">
      <c r="Q2361" s="8"/>
    </row>
    <row r="2362" ht="12.75">
      <c r="Q2362" s="8"/>
    </row>
    <row r="2363" ht="12.75">
      <c r="Q2363" s="8"/>
    </row>
    <row r="2364" ht="12.75">
      <c r="Q2364" s="8"/>
    </row>
    <row r="2365" ht="12.75">
      <c r="Q2365" s="8"/>
    </row>
    <row r="2366" ht="12.75">
      <c r="Q2366" s="8"/>
    </row>
    <row r="2367" ht="12.75">
      <c r="Q2367" s="8"/>
    </row>
    <row r="2368" ht="12.75">
      <c r="Q2368" s="8"/>
    </row>
    <row r="2369" ht="12.75">
      <c r="Q2369" s="8"/>
    </row>
    <row r="2370" ht="12.75">
      <c r="Q2370" s="8"/>
    </row>
    <row r="2371" ht="12.75">
      <c r="Q2371" s="8"/>
    </row>
    <row r="2372" ht="12.75">
      <c r="Q2372" s="8"/>
    </row>
    <row r="2373" ht="12.75">
      <c r="Q2373" s="8"/>
    </row>
    <row r="2374" ht="12.75">
      <c r="Q2374" s="8"/>
    </row>
    <row r="2375" ht="12.75">
      <c r="Q2375" s="8"/>
    </row>
    <row r="2376" ht="12.75">
      <c r="Q2376" s="8"/>
    </row>
    <row r="2377" ht="12.75">
      <c r="Q2377" s="8"/>
    </row>
    <row r="2378" ht="12.75">
      <c r="Q2378" s="8"/>
    </row>
    <row r="2379" ht="12.75">
      <c r="Q2379" s="8"/>
    </row>
    <row r="2380" ht="12.75">
      <c r="Q2380" s="8"/>
    </row>
    <row r="2381" ht="12.75">
      <c r="Q2381" s="8"/>
    </row>
    <row r="2382" ht="12.75">
      <c r="Q2382" s="8"/>
    </row>
    <row r="2383" ht="12.75">
      <c r="Q2383" s="8"/>
    </row>
    <row r="2384" ht="12.75">
      <c r="Q2384" s="8"/>
    </row>
    <row r="2385" ht="12.75">
      <c r="Q2385" s="8"/>
    </row>
    <row r="2386" ht="12.75">
      <c r="Q2386" s="8"/>
    </row>
    <row r="2387" ht="12.75">
      <c r="Q2387" s="8"/>
    </row>
    <row r="2388" ht="12.75">
      <c r="Q2388" s="8"/>
    </row>
    <row r="2389" ht="12.75">
      <c r="Q2389" s="8"/>
    </row>
    <row r="2390" ht="12.75">
      <c r="Q2390" s="8"/>
    </row>
    <row r="2391" ht="12.75">
      <c r="Q2391" s="8"/>
    </row>
    <row r="2392" ht="12.75">
      <c r="Q2392" s="8"/>
    </row>
    <row r="2393" ht="12.75">
      <c r="Q2393" s="8"/>
    </row>
    <row r="2394" ht="12.75">
      <c r="Q2394" s="8"/>
    </row>
    <row r="2395" ht="12.75">
      <c r="Q2395" s="8"/>
    </row>
    <row r="2396" ht="12.75">
      <c r="Q2396" s="8"/>
    </row>
    <row r="2397" ht="12.75">
      <c r="Q2397" s="8"/>
    </row>
    <row r="2398" ht="12.75">
      <c r="Q2398" s="8"/>
    </row>
    <row r="2399" ht="12.75">
      <c r="Q2399" s="8"/>
    </row>
    <row r="2400" ht="12.75">
      <c r="Q2400" s="8"/>
    </row>
    <row r="2401" ht="12.75">
      <c r="Q2401" s="8"/>
    </row>
    <row r="2402" ht="12.75">
      <c r="Q2402" s="8"/>
    </row>
    <row r="2403" ht="12.75">
      <c r="Q2403" s="8"/>
    </row>
    <row r="2404" ht="12.75">
      <c r="Q2404" s="8"/>
    </row>
    <row r="2405" ht="12.75">
      <c r="Q2405" s="8"/>
    </row>
    <row r="2406" ht="12.75">
      <c r="Q2406" s="8"/>
    </row>
    <row r="2407" ht="12.75">
      <c r="Q2407" s="8"/>
    </row>
    <row r="2408" ht="12.75">
      <c r="Q2408" s="8"/>
    </row>
    <row r="2409" ht="12.75">
      <c r="Q2409" s="8"/>
    </row>
    <row r="2410" ht="12.75">
      <c r="Q2410" s="8"/>
    </row>
    <row r="2411" ht="12.75">
      <c r="Q2411" s="8"/>
    </row>
    <row r="2412" ht="12.75">
      <c r="Q2412" s="8"/>
    </row>
    <row r="2413" ht="12.75">
      <c r="Q2413" s="8"/>
    </row>
    <row r="2414" ht="12.75">
      <c r="Q2414" s="8"/>
    </row>
    <row r="2415" ht="12.75">
      <c r="Q2415" s="8"/>
    </row>
    <row r="2416" ht="12.75">
      <c r="Q2416" s="8"/>
    </row>
    <row r="2417" ht="12.75">
      <c r="Q2417" s="8"/>
    </row>
    <row r="2418" ht="12.75">
      <c r="Q2418" s="8"/>
    </row>
    <row r="2419" ht="12.75">
      <c r="Q2419" s="8"/>
    </row>
    <row r="2420" ht="12.75">
      <c r="Q2420" s="8"/>
    </row>
    <row r="2421" ht="12.75">
      <c r="Q2421" s="8"/>
    </row>
    <row r="2422" ht="12.75">
      <c r="Q2422" s="8"/>
    </row>
    <row r="2423" ht="12.75">
      <c r="Q2423" s="8"/>
    </row>
    <row r="2424" ht="12.75">
      <c r="Q2424" s="8"/>
    </row>
    <row r="2425" ht="12.75">
      <c r="Q2425" s="8"/>
    </row>
    <row r="2426" ht="12.75">
      <c r="Q2426" s="8"/>
    </row>
    <row r="2427" ht="12.75">
      <c r="Q2427" s="8"/>
    </row>
    <row r="2428" ht="12.75">
      <c r="Q2428" s="8"/>
    </row>
    <row r="2429" ht="12.75">
      <c r="Q2429" s="8"/>
    </row>
    <row r="2430" ht="12.75">
      <c r="Q2430" s="8"/>
    </row>
    <row r="2431" ht="12.75">
      <c r="Q2431" s="8"/>
    </row>
    <row r="2432" ht="12.75">
      <c r="Q2432" s="8"/>
    </row>
    <row r="2433" ht="12.75">
      <c r="Q2433" s="8"/>
    </row>
    <row r="2434" ht="12.75">
      <c r="Q2434" s="8"/>
    </row>
    <row r="2435" ht="12.75">
      <c r="Q2435" s="8"/>
    </row>
    <row r="2436" ht="12.75">
      <c r="Q2436" s="8"/>
    </row>
    <row r="2437" ht="12.75">
      <c r="Q2437" s="8"/>
    </row>
    <row r="2438" ht="12.75">
      <c r="Q2438" s="8"/>
    </row>
    <row r="2439" ht="12.75">
      <c r="Q2439" s="8"/>
    </row>
    <row r="2440" ht="12.75">
      <c r="Q2440" s="8"/>
    </row>
    <row r="2441" ht="12.75">
      <c r="Q2441" s="8"/>
    </row>
    <row r="2442" ht="12.75">
      <c r="Q2442" s="8"/>
    </row>
    <row r="2443" ht="12.75">
      <c r="Q2443" s="8"/>
    </row>
    <row r="2444" ht="12.75">
      <c r="Q2444" s="8"/>
    </row>
    <row r="2445" ht="12.75">
      <c r="Q2445" s="8"/>
    </row>
    <row r="2446" ht="12.75">
      <c r="Q2446" s="8"/>
    </row>
    <row r="2447" ht="12.75">
      <c r="Q2447" s="8"/>
    </row>
    <row r="2448" ht="12.75">
      <c r="Q2448" s="8"/>
    </row>
    <row r="2449" ht="12.75">
      <c r="Q2449" s="8"/>
    </row>
    <row r="2450" ht="12.75">
      <c r="Q2450" s="8"/>
    </row>
    <row r="2451" ht="12.75">
      <c r="Q2451" s="8"/>
    </row>
    <row r="2452" ht="12.75">
      <c r="Q2452" s="8"/>
    </row>
    <row r="2453" ht="12.75">
      <c r="Q2453" s="8"/>
    </row>
    <row r="2454" ht="12.75">
      <c r="Q2454" s="8"/>
    </row>
    <row r="2455" ht="12.75">
      <c r="Q2455" s="8"/>
    </row>
    <row r="2456" ht="12.75">
      <c r="Q2456" s="8"/>
    </row>
    <row r="2457" ht="12.75">
      <c r="Q2457" s="8"/>
    </row>
    <row r="2458" ht="12.75">
      <c r="Q2458" s="8"/>
    </row>
    <row r="2459" ht="12.75">
      <c r="Q2459" s="8"/>
    </row>
    <row r="2460" ht="12.75">
      <c r="Q2460" s="8"/>
    </row>
    <row r="2461" ht="12.75">
      <c r="Q2461" s="8"/>
    </row>
    <row r="2462" ht="12.75">
      <c r="Q2462" s="8"/>
    </row>
    <row r="2463" ht="12.75">
      <c r="Q2463" s="8"/>
    </row>
    <row r="2464" ht="12.75">
      <c r="Q2464" s="8"/>
    </row>
    <row r="2465" ht="12.75">
      <c r="Q2465" s="8"/>
    </row>
    <row r="2466" ht="12.75">
      <c r="Q2466" s="8"/>
    </row>
    <row r="2467" ht="12.75">
      <c r="Q2467" s="8"/>
    </row>
    <row r="2468" ht="12.75">
      <c r="Q2468" s="8"/>
    </row>
    <row r="2469" ht="12.75">
      <c r="Q2469" s="8"/>
    </row>
    <row r="2470" ht="12.75">
      <c r="Q2470" s="8"/>
    </row>
    <row r="2471" ht="12.75">
      <c r="Q2471" s="8"/>
    </row>
    <row r="2472" ht="12.75">
      <c r="Q2472" s="8"/>
    </row>
    <row r="2473" ht="12.75">
      <c r="Q2473" s="8"/>
    </row>
    <row r="2474" ht="12.75">
      <c r="Q2474" s="8"/>
    </row>
    <row r="2475" ht="12.75">
      <c r="Q2475" s="8"/>
    </row>
    <row r="2476" ht="12.75">
      <c r="Q2476" s="8"/>
    </row>
    <row r="2477" ht="12.75">
      <c r="Q2477" s="8"/>
    </row>
    <row r="2478" ht="12.75">
      <c r="Q2478" s="8"/>
    </row>
    <row r="2479" ht="12.75">
      <c r="Q2479" s="8"/>
    </row>
    <row r="2480" ht="12.75">
      <c r="Q2480" s="8"/>
    </row>
    <row r="2481" ht="12.75">
      <c r="Q2481" s="8"/>
    </row>
    <row r="2482" ht="12.75">
      <c r="Q2482" s="8"/>
    </row>
    <row r="2483" ht="12.75">
      <c r="Q2483" s="8"/>
    </row>
    <row r="2484" ht="12.75">
      <c r="Q2484" s="8"/>
    </row>
    <row r="2485" ht="12.75">
      <c r="Q2485" s="8"/>
    </row>
    <row r="2486" ht="12.75">
      <c r="Q2486" s="8"/>
    </row>
    <row r="2487" ht="12.75">
      <c r="Q2487" s="8"/>
    </row>
    <row r="2488" ht="12.75">
      <c r="Q2488" s="8"/>
    </row>
    <row r="2489" ht="12.75">
      <c r="Q2489" s="8"/>
    </row>
    <row r="2490" ht="12.75">
      <c r="Q2490" s="8"/>
    </row>
    <row r="2491" ht="12.75">
      <c r="Q2491" s="8"/>
    </row>
    <row r="2492" ht="12.75">
      <c r="Q2492" s="8"/>
    </row>
    <row r="2493" ht="12.75">
      <c r="Q2493" s="8"/>
    </row>
    <row r="2494" ht="12.75">
      <c r="Q2494" s="8"/>
    </row>
    <row r="2495" ht="12.75">
      <c r="Q2495" s="8"/>
    </row>
    <row r="2496" ht="12.75">
      <c r="Q2496" s="8"/>
    </row>
    <row r="2497" ht="12.75">
      <c r="Q2497" s="8"/>
    </row>
    <row r="2498" ht="12.75">
      <c r="Q2498" s="8"/>
    </row>
    <row r="2499" ht="12.75">
      <c r="Q2499" s="8"/>
    </row>
    <row r="2500" ht="12.75">
      <c r="Q2500" s="8"/>
    </row>
    <row r="2501" ht="12.75">
      <c r="Q2501" s="8"/>
    </row>
    <row r="2502" ht="12.75">
      <c r="Q2502" s="8"/>
    </row>
    <row r="2503" ht="12.75">
      <c r="Q2503" s="8"/>
    </row>
    <row r="2504" ht="12.75">
      <c r="Q2504" s="8"/>
    </row>
    <row r="2505" ht="12.75">
      <c r="Q2505" s="8"/>
    </row>
    <row r="2506" ht="12.75">
      <c r="Q2506" s="8"/>
    </row>
    <row r="2507" ht="12.75">
      <c r="Q2507" s="8"/>
    </row>
    <row r="2508" ht="12.75">
      <c r="Q2508" s="8"/>
    </row>
    <row r="2509" ht="12.75">
      <c r="Q2509" s="8"/>
    </row>
    <row r="2510" ht="12.75">
      <c r="Q2510" s="8"/>
    </row>
    <row r="2511" ht="12.75">
      <c r="Q2511" s="8"/>
    </row>
    <row r="2512" ht="12.75">
      <c r="Q2512" s="8"/>
    </row>
    <row r="2513" ht="12.75">
      <c r="Q2513" s="8"/>
    </row>
    <row r="2514" ht="12.75">
      <c r="Q2514" s="8"/>
    </row>
    <row r="2515" ht="12.75">
      <c r="Q2515" s="8"/>
    </row>
    <row r="2516" ht="12.75">
      <c r="Q2516" s="8"/>
    </row>
    <row r="2517" ht="12.75">
      <c r="Q2517" s="8"/>
    </row>
    <row r="2518" ht="12.75">
      <c r="Q2518" s="8"/>
    </row>
    <row r="2519" ht="12.75">
      <c r="Q2519" s="8"/>
    </row>
    <row r="2520" ht="12.75">
      <c r="Q2520" s="8"/>
    </row>
    <row r="2521" ht="12.75">
      <c r="Q2521" s="8"/>
    </row>
    <row r="2522" ht="12.75">
      <c r="Q2522" s="8"/>
    </row>
    <row r="2523" ht="12.75">
      <c r="Q2523" s="8"/>
    </row>
    <row r="2524" ht="12.75">
      <c r="Q2524" s="8"/>
    </row>
    <row r="2525" ht="12.75">
      <c r="Q2525" s="8"/>
    </row>
    <row r="2526" ht="12.75">
      <c r="Q2526" s="8"/>
    </row>
    <row r="2527" ht="12.75">
      <c r="Q2527" s="8"/>
    </row>
    <row r="2528" ht="12.75">
      <c r="Q2528" s="8"/>
    </row>
    <row r="2529" ht="12.75">
      <c r="Q2529" s="8"/>
    </row>
    <row r="2530" ht="12.75">
      <c r="Q2530" s="8"/>
    </row>
    <row r="2531" ht="12.75">
      <c r="Q2531" s="8"/>
    </row>
    <row r="2532" ht="12.75">
      <c r="Q2532" s="8"/>
    </row>
    <row r="2533" ht="12.75">
      <c r="Q2533" s="8"/>
    </row>
    <row r="2534" ht="12.75">
      <c r="Q2534" s="8"/>
    </row>
    <row r="2535" ht="12.75">
      <c r="Q2535" s="8"/>
    </row>
    <row r="2536" ht="12.75">
      <c r="Q2536" s="8"/>
    </row>
    <row r="2537" ht="12.75">
      <c r="Q2537" s="8"/>
    </row>
    <row r="2538" ht="12.75">
      <c r="Q2538" s="8"/>
    </row>
    <row r="2539" ht="12.75">
      <c r="Q2539" s="8"/>
    </row>
    <row r="2540" ht="12.75">
      <c r="Q2540" s="8"/>
    </row>
    <row r="2541" ht="12.75">
      <c r="Q2541" s="8"/>
    </row>
    <row r="2542" ht="12.75">
      <c r="Q2542" s="8"/>
    </row>
    <row r="2543" ht="12.75">
      <c r="Q2543" s="8"/>
    </row>
    <row r="2544" ht="12.75">
      <c r="Q2544" s="8"/>
    </row>
    <row r="2545" ht="12.75">
      <c r="Q2545" s="8"/>
    </row>
    <row r="2546" ht="12.75">
      <c r="Q2546" s="8"/>
    </row>
    <row r="2547" ht="12.75">
      <c r="Q2547" s="8"/>
    </row>
    <row r="2548" ht="12.75">
      <c r="Q2548" s="8"/>
    </row>
    <row r="2549" ht="12.75">
      <c r="Q2549" s="8"/>
    </row>
    <row r="2550" ht="12.75">
      <c r="Q2550" s="8"/>
    </row>
    <row r="2551" ht="12.75">
      <c r="Q2551" s="8"/>
    </row>
    <row r="2552" ht="12.75">
      <c r="Q2552" s="8"/>
    </row>
    <row r="2553" ht="12.75">
      <c r="Q2553" s="8"/>
    </row>
    <row r="2554" ht="12.75">
      <c r="Q2554" s="8"/>
    </row>
    <row r="2555" ht="12.75">
      <c r="Q2555" s="8"/>
    </row>
    <row r="2556" ht="12.75">
      <c r="Q2556" s="8"/>
    </row>
    <row r="2557" ht="12.75">
      <c r="Q2557" s="8"/>
    </row>
    <row r="2558" ht="12.75">
      <c r="Q2558" s="8"/>
    </row>
    <row r="2559" ht="12.75">
      <c r="Q2559" s="8"/>
    </row>
    <row r="2560" ht="12.75">
      <c r="Q2560" s="8"/>
    </row>
    <row r="2561" ht="12.75">
      <c r="Q2561" s="8"/>
    </row>
    <row r="2562" ht="12.75">
      <c r="Q2562" s="8"/>
    </row>
    <row r="2563" ht="12.75">
      <c r="Q2563" s="8"/>
    </row>
    <row r="2564" ht="12.75">
      <c r="Q2564" s="8"/>
    </row>
    <row r="2565" ht="12.75">
      <c r="Q2565" s="8"/>
    </row>
    <row r="2566" ht="12.75">
      <c r="Q2566" s="8"/>
    </row>
    <row r="2567" ht="12.75">
      <c r="Q2567" s="8"/>
    </row>
    <row r="2568" ht="12.75">
      <c r="Q2568" s="8"/>
    </row>
    <row r="2569" ht="12.75">
      <c r="Q2569" s="8"/>
    </row>
    <row r="2570" ht="12.75">
      <c r="Q2570" s="8"/>
    </row>
    <row r="2571" ht="12.75">
      <c r="Q2571" s="8"/>
    </row>
    <row r="2572" ht="12.75">
      <c r="Q2572" s="8"/>
    </row>
    <row r="2573" ht="12.75">
      <c r="Q2573" s="8"/>
    </row>
    <row r="2574" ht="12.75">
      <c r="Q2574" s="8"/>
    </row>
    <row r="2575" ht="12.75">
      <c r="Q2575" s="8"/>
    </row>
    <row r="2576" ht="12.75">
      <c r="Q2576" s="8"/>
    </row>
    <row r="2577" ht="12.75">
      <c r="Q2577" s="8"/>
    </row>
    <row r="2578" ht="12.75">
      <c r="Q2578" s="8"/>
    </row>
    <row r="2579" ht="12.75">
      <c r="Q2579" s="8"/>
    </row>
    <row r="2580" ht="12.75">
      <c r="Q2580" s="8"/>
    </row>
    <row r="2581" ht="12.75">
      <c r="Q2581" s="8"/>
    </row>
    <row r="2582" ht="12.75">
      <c r="Q2582" s="8"/>
    </row>
    <row r="2583" ht="12.75">
      <c r="Q2583" s="8"/>
    </row>
    <row r="2584" ht="12.75">
      <c r="Q2584" s="8"/>
    </row>
    <row r="2585" ht="12.75">
      <c r="Q2585" s="8"/>
    </row>
    <row r="2586" ht="12.75">
      <c r="Q2586" s="8"/>
    </row>
    <row r="2587" ht="12.75">
      <c r="Q2587" s="8"/>
    </row>
    <row r="2588" ht="12.75">
      <c r="Q2588" s="8"/>
    </row>
    <row r="2589" ht="12.75">
      <c r="Q2589" s="8"/>
    </row>
    <row r="2590" ht="12.75">
      <c r="Q2590" s="8"/>
    </row>
    <row r="2591" ht="12.75">
      <c r="Q2591" s="8"/>
    </row>
    <row r="2592" ht="12.75">
      <c r="Q2592" s="8"/>
    </row>
    <row r="2593" ht="12.75">
      <c r="Q2593" s="8"/>
    </row>
    <row r="2594" ht="12.75">
      <c r="Q2594" s="8"/>
    </row>
    <row r="2595" ht="12.75">
      <c r="Q2595" s="8"/>
    </row>
    <row r="2596" ht="12.75">
      <c r="Q2596" s="8"/>
    </row>
    <row r="2597" ht="12.75">
      <c r="Q2597" s="8"/>
    </row>
    <row r="2598" ht="12.75">
      <c r="Q2598" s="8"/>
    </row>
    <row r="2599" ht="12.75">
      <c r="Q2599" s="8"/>
    </row>
    <row r="2600" ht="12.75">
      <c r="Q2600" s="8"/>
    </row>
    <row r="2601" ht="12.75">
      <c r="Q2601" s="8"/>
    </row>
    <row r="2602" ht="12.75">
      <c r="Q2602" s="8"/>
    </row>
    <row r="2603" ht="12.75">
      <c r="Q2603" s="8"/>
    </row>
    <row r="2604" ht="12.75">
      <c r="Q2604" s="8"/>
    </row>
    <row r="2605" ht="12.75">
      <c r="Q2605" s="8"/>
    </row>
    <row r="2606" ht="12.75">
      <c r="Q2606" s="8"/>
    </row>
    <row r="2607" ht="12.75">
      <c r="Q2607" s="8"/>
    </row>
    <row r="2608" ht="12.75">
      <c r="Q2608" s="8"/>
    </row>
    <row r="2609" ht="12.75">
      <c r="Q2609" s="8"/>
    </row>
    <row r="2610" ht="12.75">
      <c r="Q2610" s="8"/>
    </row>
    <row r="2611" ht="12.75">
      <c r="Q2611" s="8"/>
    </row>
    <row r="2612" ht="12.75">
      <c r="Q2612" s="8"/>
    </row>
    <row r="2613" ht="12.75">
      <c r="Q2613" s="8"/>
    </row>
    <row r="2614" ht="12.75">
      <c r="Q2614" s="8"/>
    </row>
    <row r="2615" ht="12.75">
      <c r="Q2615" s="8"/>
    </row>
    <row r="2616" ht="12.75">
      <c r="Q2616" s="8"/>
    </row>
    <row r="2617" ht="12.75">
      <c r="Q2617" s="8"/>
    </row>
    <row r="2618" ht="12.75">
      <c r="Q2618" s="8"/>
    </row>
    <row r="2619" ht="12.75">
      <c r="Q2619" s="8"/>
    </row>
    <row r="2620" ht="12.75">
      <c r="Q2620" s="8"/>
    </row>
    <row r="2621" ht="12.75">
      <c r="Q2621" s="8"/>
    </row>
    <row r="2622" ht="12.75">
      <c r="Q2622" s="8"/>
    </row>
    <row r="2623" ht="12.75">
      <c r="Q2623" s="8"/>
    </row>
    <row r="2624" ht="12.75">
      <c r="Q2624" s="8"/>
    </row>
    <row r="2625" ht="12.75">
      <c r="Q2625" s="8"/>
    </row>
    <row r="2626" ht="12.75">
      <c r="Q2626" s="8"/>
    </row>
    <row r="2627" ht="12.75">
      <c r="Q2627" s="8"/>
    </row>
    <row r="2628" ht="12.75">
      <c r="Q2628" s="8"/>
    </row>
    <row r="2629" ht="12.75">
      <c r="Q2629" s="8"/>
    </row>
    <row r="2630" ht="12.75">
      <c r="Q2630" s="8"/>
    </row>
    <row r="2631" ht="12.75">
      <c r="Q2631" s="8"/>
    </row>
    <row r="2632" ht="12.75">
      <c r="Q2632" s="8"/>
    </row>
    <row r="2633" ht="12.75">
      <c r="Q2633" s="8"/>
    </row>
    <row r="2634" ht="12.75">
      <c r="Q2634" s="8"/>
    </row>
    <row r="2635" ht="12.75">
      <c r="Q2635" s="8"/>
    </row>
    <row r="2636" ht="12.75">
      <c r="Q2636" s="8"/>
    </row>
    <row r="2637" ht="12.75">
      <c r="Q2637" s="8"/>
    </row>
    <row r="2638" ht="12.75">
      <c r="Q2638" s="8"/>
    </row>
    <row r="2639" ht="12.75">
      <c r="Q2639" s="8"/>
    </row>
    <row r="2640" ht="12.75">
      <c r="Q2640" s="8"/>
    </row>
    <row r="2641" ht="12.75">
      <c r="Q2641" s="8"/>
    </row>
    <row r="2642" ht="12.75">
      <c r="Q2642" s="8"/>
    </row>
    <row r="2643" ht="12.75">
      <c r="Q2643" s="8"/>
    </row>
    <row r="2644" ht="12.75">
      <c r="Q2644" s="8"/>
    </row>
    <row r="2645" ht="12.75">
      <c r="Q2645" s="8"/>
    </row>
    <row r="2646" ht="12.75">
      <c r="Q2646" s="8"/>
    </row>
    <row r="2647" ht="12.75">
      <c r="Q2647" s="8"/>
    </row>
    <row r="2648" ht="12.75">
      <c r="Q2648" s="8"/>
    </row>
    <row r="2649" ht="12.75">
      <c r="Q2649" s="8"/>
    </row>
    <row r="2650" ht="12.75">
      <c r="Q2650" s="8"/>
    </row>
    <row r="2651" ht="12.75">
      <c r="Q2651" s="8"/>
    </row>
    <row r="2652" ht="12.75">
      <c r="Q2652" s="8"/>
    </row>
    <row r="2653" ht="12.75">
      <c r="Q2653" s="8"/>
    </row>
    <row r="2654" ht="12.75">
      <c r="Q2654" s="8"/>
    </row>
    <row r="2655" ht="12.75">
      <c r="Q2655" s="8"/>
    </row>
    <row r="2656" ht="12.75">
      <c r="Q2656" s="8"/>
    </row>
    <row r="2657" ht="12.75">
      <c r="Q2657" s="8"/>
    </row>
    <row r="2658" ht="12.75">
      <c r="Q2658" s="8"/>
    </row>
    <row r="2659" ht="12.75">
      <c r="Q2659" s="8"/>
    </row>
    <row r="2660" ht="12.75">
      <c r="Q2660" s="8"/>
    </row>
    <row r="2661" ht="12.75">
      <c r="Q2661" s="8"/>
    </row>
    <row r="2662" ht="12.75">
      <c r="Q2662" s="8"/>
    </row>
    <row r="2663" ht="12.75">
      <c r="Q2663" s="8"/>
    </row>
    <row r="2664" ht="12.75">
      <c r="Q2664" s="8"/>
    </row>
    <row r="2665" ht="12.75">
      <c r="Q2665" s="8"/>
    </row>
    <row r="2666" ht="12.75">
      <c r="Q2666" s="8"/>
    </row>
    <row r="2667" ht="12.75">
      <c r="Q2667" s="8"/>
    </row>
    <row r="2668" ht="12.75">
      <c r="Q2668" s="8"/>
    </row>
    <row r="2669" ht="12.75">
      <c r="Q2669" s="8"/>
    </row>
    <row r="2670" ht="12.75">
      <c r="Q2670" s="8"/>
    </row>
    <row r="2671" ht="12.75">
      <c r="Q2671" s="8"/>
    </row>
    <row r="2672" ht="12.75">
      <c r="Q2672" s="8"/>
    </row>
    <row r="2673" ht="12.75">
      <c r="Q2673" s="8"/>
    </row>
    <row r="2674" ht="12.75">
      <c r="Q2674" s="8"/>
    </row>
    <row r="2675" ht="12.75">
      <c r="Q2675" s="8"/>
    </row>
    <row r="2676" ht="12.75">
      <c r="Q2676" s="8"/>
    </row>
    <row r="2677" ht="12.75">
      <c r="Q2677" s="8"/>
    </row>
    <row r="2678" ht="12.75">
      <c r="Q2678" s="8"/>
    </row>
    <row r="2679" ht="12.75">
      <c r="Q2679" s="8"/>
    </row>
    <row r="2680" ht="12.75">
      <c r="Q2680" s="8"/>
    </row>
    <row r="2681" ht="12.75">
      <c r="Q2681" s="8"/>
    </row>
    <row r="2682" ht="12.75">
      <c r="Q2682" s="8"/>
    </row>
    <row r="2683" ht="12.75">
      <c r="Q2683" s="8"/>
    </row>
    <row r="2684" ht="12.75">
      <c r="Q2684" s="8"/>
    </row>
    <row r="2685" ht="12.75">
      <c r="Q2685" s="8"/>
    </row>
    <row r="2686" ht="12.75">
      <c r="Q2686" s="8"/>
    </row>
    <row r="2687" ht="12.75">
      <c r="Q2687" s="8"/>
    </row>
    <row r="2688" ht="12.75">
      <c r="Q2688" s="8"/>
    </row>
    <row r="2689" ht="12.75">
      <c r="Q2689" s="8"/>
    </row>
    <row r="2690" ht="12.75">
      <c r="Q2690" s="8"/>
    </row>
    <row r="2691" ht="12.75">
      <c r="Q2691" s="8"/>
    </row>
    <row r="2692" ht="12.75">
      <c r="Q2692" s="8"/>
    </row>
    <row r="2693" ht="12.75">
      <c r="Q2693" s="8"/>
    </row>
    <row r="2694" ht="12.75">
      <c r="Q2694" s="8"/>
    </row>
    <row r="2695" ht="12.75">
      <c r="Q2695" s="8"/>
    </row>
    <row r="2696" ht="12.75">
      <c r="Q2696" s="8"/>
    </row>
    <row r="2697" ht="12.75">
      <c r="Q2697" s="8"/>
    </row>
    <row r="2698" ht="12.75">
      <c r="Q2698" s="8"/>
    </row>
    <row r="2699" ht="12.75">
      <c r="Q2699" s="8"/>
    </row>
    <row r="2700" ht="12.75">
      <c r="Q2700" s="8"/>
    </row>
    <row r="2701" ht="12.75">
      <c r="Q2701" s="8"/>
    </row>
    <row r="2702" ht="12.75">
      <c r="Q2702" s="8"/>
    </row>
    <row r="2703" ht="12.75">
      <c r="Q2703" s="8"/>
    </row>
    <row r="2704" ht="12.75">
      <c r="Q2704" s="8"/>
    </row>
    <row r="2705" ht="12.75">
      <c r="Q2705" s="8"/>
    </row>
    <row r="2706" ht="12.75">
      <c r="Q2706" s="8"/>
    </row>
    <row r="2707" ht="12.75">
      <c r="Q2707" s="8"/>
    </row>
    <row r="2708" ht="12.75">
      <c r="Q2708" s="8"/>
    </row>
    <row r="2709" ht="12.75">
      <c r="Q2709" s="8"/>
    </row>
    <row r="2710" ht="12.75">
      <c r="Q2710" s="8"/>
    </row>
    <row r="2711" ht="12.75">
      <c r="Q2711" s="8"/>
    </row>
    <row r="2712" ht="12.75">
      <c r="Q2712" s="8"/>
    </row>
    <row r="2713" ht="12.75">
      <c r="Q2713" s="8"/>
    </row>
    <row r="2714" ht="12.75">
      <c r="Q2714" s="8"/>
    </row>
    <row r="2715" ht="12.75">
      <c r="Q2715" s="8"/>
    </row>
    <row r="2716" ht="12.75">
      <c r="Q2716" s="8"/>
    </row>
    <row r="2717" ht="12.75">
      <c r="Q2717" s="8"/>
    </row>
    <row r="2718" ht="12.75">
      <c r="Q2718" s="8"/>
    </row>
    <row r="2719" ht="12.75">
      <c r="Q2719" s="8"/>
    </row>
    <row r="2720" ht="12.75">
      <c r="Q2720" s="8"/>
    </row>
    <row r="2721" ht="12.75">
      <c r="Q2721" s="8"/>
    </row>
    <row r="2722" ht="12.75">
      <c r="Q2722" s="8"/>
    </row>
    <row r="2723" ht="12.75">
      <c r="Q2723" s="8"/>
    </row>
    <row r="2724" ht="12.75">
      <c r="Q2724" s="8"/>
    </row>
    <row r="2725" ht="12.75">
      <c r="Q2725" s="8"/>
    </row>
    <row r="2726" ht="12.75">
      <c r="Q2726" s="8"/>
    </row>
    <row r="2727" ht="12.75">
      <c r="Q2727" s="8"/>
    </row>
    <row r="2728" ht="12.75">
      <c r="Q2728" s="8"/>
    </row>
    <row r="2729" ht="12.75">
      <c r="Q2729" s="8"/>
    </row>
    <row r="2730" ht="12.75">
      <c r="Q2730" s="8"/>
    </row>
    <row r="2731" ht="12.75">
      <c r="Q2731" s="8"/>
    </row>
    <row r="2732" ht="12.75">
      <c r="Q2732" s="8"/>
    </row>
    <row r="2733" ht="12.75">
      <c r="Q2733" s="8"/>
    </row>
    <row r="2734" ht="12.75">
      <c r="Q2734" s="8"/>
    </row>
    <row r="2735" ht="12.75">
      <c r="Q2735" s="8"/>
    </row>
    <row r="2736" ht="12.75">
      <c r="Q2736" s="8"/>
    </row>
    <row r="2737" ht="12.75">
      <c r="Q2737" s="8"/>
    </row>
    <row r="2738" ht="12.75">
      <c r="Q2738" s="8"/>
    </row>
    <row r="2739" ht="12.75">
      <c r="Q2739" s="8"/>
    </row>
    <row r="2740" ht="12.75">
      <c r="Q2740" s="8"/>
    </row>
    <row r="2741" ht="12.75">
      <c r="Q2741" s="8"/>
    </row>
    <row r="2742" ht="12.75">
      <c r="Q2742" s="8"/>
    </row>
    <row r="2743" ht="12.75">
      <c r="Q2743" s="8"/>
    </row>
    <row r="2744" ht="12.75">
      <c r="Q2744" s="8"/>
    </row>
    <row r="2745" ht="12.75">
      <c r="Q2745" s="8"/>
    </row>
    <row r="2746" ht="12.75">
      <c r="Q2746" s="8"/>
    </row>
    <row r="2747" ht="12.75">
      <c r="Q2747" s="8"/>
    </row>
    <row r="2748" ht="12.75">
      <c r="Q2748" s="8"/>
    </row>
    <row r="2749" ht="12.75">
      <c r="Q2749" s="8"/>
    </row>
    <row r="2750" ht="12.75">
      <c r="Q2750" s="8"/>
    </row>
    <row r="2751" ht="12.75">
      <c r="Q2751" s="8"/>
    </row>
    <row r="2752" ht="12.75">
      <c r="Q2752" s="8"/>
    </row>
    <row r="2753" ht="12.75">
      <c r="Q2753" s="8"/>
    </row>
    <row r="2754" ht="12.75">
      <c r="Q2754" s="8"/>
    </row>
    <row r="2755" ht="12.75">
      <c r="Q2755" s="8"/>
    </row>
    <row r="2756" ht="12.75">
      <c r="Q2756" s="8"/>
    </row>
    <row r="2757" ht="12.75">
      <c r="Q2757" s="8"/>
    </row>
    <row r="2758" ht="12.75">
      <c r="Q2758" s="8"/>
    </row>
    <row r="2759" ht="12.75">
      <c r="Q2759" s="8"/>
    </row>
    <row r="2760" ht="12.75">
      <c r="Q2760" s="8"/>
    </row>
    <row r="2761" ht="12.75">
      <c r="Q2761" s="8"/>
    </row>
    <row r="2762" ht="12.75">
      <c r="Q2762" s="8"/>
    </row>
    <row r="2763" ht="12.75">
      <c r="Q2763" s="8"/>
    </row>
    <row r="2764" ht="12.75">
      <c r="Q2764" s="8"/>
    </row>
    <row r="2765" ht="12.75">
      <c r="Q2765" s="8"/>
    </row>
    <row r="2766" ht="12.75">
      <c r="Q2766" s="8"/>
    </row>
    <row r="2767" ht="12.75">
      <c r="Q2767" s="8"/>
    </row>
    <row r="2768" ht="12.75">
      <c r="Q2768" s="8"/>
    </row>
    <row r="2769" ht="12.75">
      <c r="Q2769" s="8"/>
    </row>
    <row r="2770" ht="12.75">
      <c r="Q2770" s="8"/>
    </row>
    <row r="2771" ht="12.75">
      <c r="Q2771" s="8"/>
    </row>
    <row r="2772" ht="12.75">
      <c r="Q2772" s="8"/>
    </row>
    <row r="2773" ht="12.75">
      <c r="Q2773" s="8"/>
    </row>
    <row r="2774" ht="12.75">
      <c r="Q2774" s="8"/>
    </row>
    <row r="2775" ht="12.75">
      <c r="Q2775" s="8"/>
    </row>
    <row r="2776" ht="12.75">
      <c r="Q2776" s="8"/>
    </row>
    <row r="2777" ht="12.75">
      <c r="Q2777" s="8"/>
    </row>
    <row r="2778" ht="12.75">
      <c r="Q2778" s="8"/>
    </row>
    <row r="2779" ht="12.75">
      <c r="Q2779" s="8"/>
    </row>
    <row r="2780" ht="12.75">
      <c r="Q2780" s="8"/>
    </row>
    <row r="2781" ht="12.75">
      <c r="Q2781" s="8"/>
    </row>
    <row r="2782" ht="12.75">
      <c r="Q2782" s="8"/>
    </row>
    <row r="2783" ht="12.75">
      <c r="Q2783" s="8"/>
    </row>
    <row r="2784" ht="12.75">
      <c r="Q2784" s="8"/>
    </row>
    <row r="2785" ht="12.75">
      <c r="Q2785" s="8"/>
    </row>
    <row r="2786" ht="12.75">
      <c r="Q2786" s="8"/>
    </row>
    <row r="2787" ht="12.75">
      <c r="Q2787" s="8"/>
    </row>
    <row r="2788" ht="12.75">
      <c r="Q2788" s="8"/>
    </row>
    <row r="2789" ht="12.75">
      <c r="Q2789" s="8"/>
    </row>
    <row r="2790" ht="12.75">
      <c r="Q2790" s="8"/>
    </row>
    <row r="2791" ht="12.75">
      <c r="Q2791" s="8"/>
    </row>
    <row r="2792" ht="12.75">
      <c r="Q2792" s="8"/>
    </row>
    <row r="2793" ht="12.75">
      <c r="Q2793" s="8"/>
    </row>
    <row r="2794" ht="12.75">
      <c r="Q2794" s="8"/>
    </row>
    <row r="2795" ht="12.75">
      <c r="Q2795" s="8"/>
    </row>
    <row r="2796" ht="12.75">
      <c r="Q2796" s="8"/>
    </row>
    <row r="2797" ht="12.75">
      <c r="Q2797" s="8"/>
    </row>
    <row r="2798" ht="12.75">
      <c r="Q2798" s="8"/>
    </row>
    <row r="2799" ht="12.75">
      <c r="Q2799" s="8"/>
    </row>
    <row r="2800" ht="12.75">
      <c r="Q2800" s="8"/>
    </row>
    <row r="2801" ht="12.75">
      <c r="Q2801" s="8"/>
    </row>
    <row r="2802" ht="12.75">
      <c r="Q2802" s="8"/>
    </row>
    <row r="2803" ht="12.75">
      <c r="Q2803" s="8"/>
    </row>
    <row r="2804" ht="12.75">
      <c r="Q2804" s="8"/>
    </row>
    <row r="2805" ht="12.75">
      <c r="Q2805" s="8"/>
    </row>
    <row r="2806" ht="12.75">
      <c r="Q2806" s="8"/>
    </row>
    <row r="2807" ht="12.75">
      <c r="Q2807" s="8"/>
    </row>
    <row r="2808" ht="12.75">
      <c r="Q2808" s="8"/>
    </row>
    <row r="2809" ht="12.75">
      <c r="Q2809" s="8"/>
    </row>
    <row r="2810" ht="12.75">
      <c r="Q2810" s="8"/>
    </row>
    <row r="2811" ht="12.75">
      <c r="Q2811" s="8"/>
    </row>
    <row r="2812" ht="12.75">
      <c r="Q2812" s="8"/>
    </row>
    <row r="2813" ht="12.75">
      <c r="Q2813" s="8"/>
    </row>
    <row r="2814" ht="12.75">
      <c r="Q2814" s="8"/>
    </row>
    <row r="2815" ht="12.75">
      <c r="Q2815" s="8"/>
    </row>
    <row r="2816" ht="12.75">
      <c r="Q2816" s="8"/>
    </row>
    <row r="2817" ht="12.75">
      <c r="Q2817" s="8"/>
    </row>
    <row r="2818" ht="12.75">
      <c r="Q2818" s="8"/>
    </row>
    <row r="2819" ht="12.75">
      <c r="Q2819" s="8"/>
    </row>
    <row r="2820" ht="12.75">
      <c r="Q2820" s="8"/>
    </row>
    <row r="2821" ht="12.75">
      <c r="Q2821" s="8"/>
    </row>
    <row r="2822" ht="12.75">
      <c r="Q2822" s="8"/>
    </row>
    <row r="2823" ht="12.75">
      <c r="Q2823" s="8"/>
    </row>
    <row r="2824" ht="12.75">
      <c r="Q2824" s="8"/>
    </row>
    <row r="2825" ht="12.75">
      <c r="Q2825" s="8"/>
    </row>
    <row r="2826" ht="12.75">
      <c r="Q2826" s="8"/>
    </row>
    <row r="2827" ht="12.75">
      <c r="Q2827" s="8"/>
    </row>
    <row r="2828" ht="12.75">
      <c r="Q2828" s="8"/>
    </row>
    <row r="2829" ht="12.75">
      <c r="Q2829" s="8"/>
    </row>
    <row r="2830" ht="12.75">
      <c r="Q2830" s="8"/>
    </row>
    <row r="2831" ht="12.75">
      <c r="Q2831" s="8"/>
    </row>
    <row r="2832" ht="12.75">
      <c r="Q2832" s="8"/>
    </row>
    <row r="2833" ht="12.75">
      <c r="Q2833" s="8"/>
    </row>
    <row r="2834" ht="12.75">
      <c r="Q2834" s="8"/>
    </row>
    <row r="2835" ht="12.75">
      <c r="Q2835" s="8"/>
    </row>
    <row r="2836" ht="12.75">
      <c r="Q2836" s="8"/>
    </row>
    <row r="2837" ht="12.75">
      <c r="Q2837" s="8"/>
    </row>
    <row r="2838" ht="12.75">
      <c r="Q2838" s="8"/>
    </row>
    <row r="2839" ht="12.75">
      <c r="Q2839" s="8"/>
    </row>
    <row r="2840" ht="12.75">
      <c r="Q2840" s="8"/>
    </row>
    <row r="2841" ht="12.75">
      <c r="Q2841" s="8"/>
    </row>
    <row r="2842" ht="12.75">
      <c r="Q2842" s="8"/>
    </row>
    <row r="2843" ht="12.75">
      <c r="Q2843" s="8"/>
    </row>
    <row r="2844" ht="12.75">
      <c r="Q2844" s="8"/>
    </row>
    <row r="2845" ht="12.75">
      <c r="Q2845" s="8"/>
    </row>
    <row r="2846" ht="12.75">
      <c r="Q2846" s="8"/>
    </row>
    <row r="2847" ht="12.75">
      <c r="Q2847" s="8"/>
    </row>
    <row r="2848" ht="12.75">
      <c r="Q2848" s="8"/>
    </row>
    <row r="2849" ht="12.75">
      <c r="Q2849" s="8"/>
    </row>
    <row r="2850" ht="12.75">
      <c r="Q2850" s="8"/>
    </row>
    <row r="2851" ht="12.75">
      <c r="Q2851" s="8"/>
    </row>
    <row r="2852" ht="12.75">
      <c r="Q2852" s="8"/>
    </row>
    <row r="2853" ht="12.75">
      <c r="Q2853" s="8"/>
    </row>
    <row r="2854" ht="12.75">
      <c r="Q2854" s="8"/>
    </row>
    <row r="2855" ht="12.75">
      <c r="Q2855" s="8"/>
    </row>
    <row r="2856" ht="12.75">
      <c r="Q2856" s="8"/>
    </row>
    <row r="2857" ht="12.75">
      <c r="Q2857" s="8"/>
    </row>
    <row r="2858" ht="12.75">
      <c r="Q2858" s="8"/>
    </row>
    <row r="2859" ht="12.75">
      <c r="Q2859" s="8"/>
    </row>
    <row r="2860" ht="12.75">
      <c r="Q2860" s="8"/>
    </row>
    <row r="2861" ht="12.75">
      <c r="Q2861" s="8"/>
    </row>
    <row r="2862" ht="12.75">
      <c r="Q2862" s="8"/>
    </row>
    <row r="2863" ht="12.75">
      <c r="Q2863" s="8"/>
    </row>
    <row r="2864" ht="12.75">
      <c r="Q2864" s="8"/>
    </row>
    <row r="2865" ht="12.75">
      <c r="Q2865" s="8"/>
    </row>
    <row r="2866" ht="12.75">
      <c r="Q2866" s="8"/>
    </row>
    <row r="2867" ht="12.75">
      <c r="Q2867" s="8"/>
    </row>
    <row r="2868" ht="12.75">
      <c r="Q2868" s="8"/>
    </row>
    <row r="2869" ht="12.75">
      <c r="Q2869" s="8"/>
    </row>
    <row r="2870" ht="12.75">
      <c r="Q2870" s="8"/>
    </row>
    <row r="2871" ht="12.75">
      <c r="Q2871" s="8"/>
    </row>
    <row r="2872" ht="12.75">
      <c r="Q2872" s="8"/>
    </row>
    <row r="2873" ht="12.75">
      <c r="Q2873" s="8"/>
    </row>
    <row r="2874" ht="12.75">
      <c r="Q2874" s="8"/>
    </row>
    <row r="2875" ht="12.75">
      <c r="Q2875" s="8"/>
    </row>
    <row r="2876" ht="12.75">
      <c r="Q2876" s="8"/>
    </row>
    <row r="2877" ht="12.75">
      <c r="Q2877" s="8"/>
    </row>
    <row r="2878" ht="12.75">
      <c r="Q2878" s="8"/>
    </row>
    <row r="2879" ht="12.75">
      <c r="Q2879" s="8"/>
    </row>
    <row r="2880" ht="12.75">
      <c r="Q2880" s="8"/>
    </row>
    <row r="2881" ht="12.75">
      <c r="Q2881" s="8"/>
    </row>
    <row r="2882" ht="12.75">
      <c r="Q2882" s="8"/>
    </row>
    <row r="2883" ht="12.75">
      <c r="Q2883" s="8"/>
    </row>
    <row r="2884" ht="12.75">
      <c r="Q2884" s="8"/>
    </row>
    <row r="2885" ht="12.75">
      <c r="Q2885" s="8"/>
    </row>
    <row r="2886" ht="12.75">
      <c r="Q2886" s="8"/>
    </row>
    <row r="2887" ht="12.75">
      <c r="Q2887" s="8"/>
    </row>
    <row r="2888" ht="12.75">
      <c r="Q2888" s="8"/>
    </row>
    <row r="2889" ht="12.75">
      <c r="Q2889" s="8"/>
    </row>
    <row r="2890" ht="12.75">
      <c r="Q2890" s="8"/>
    </row>
    <row r="2891" ht="12.75">
      <c r="Q2891" s="8"/>
    </row>
    <row r="2892" ht="12.75">
      <c r="Q2892" s="8"/>
    </row>
    <row r="2893" ht="12.75">
      <c r="Q2893" s="8"/>
    </row>
    <row r="2894" ht="12.75">
      <c r="Q2894" s="8"/>
    </row>
    <row r="2895" ht="12.75">
      <c r="Q2895" s="8"/>
    </row>
    <row r="2896" ht="12.75">
      <c r="Q2896" s="8"/>
    </row>
    <row r="2897" ht="12.75">
      <c r="Q2897" s="8"/>
    </row>
    <row r="2898" ht="12.75">
      <c r="Q2898" s="8"/>
    </row>
    <row r="2899" ht="12.75">
      <c r="Q2899" s="8"/>
    </row>
    <row r="2900" ht="12.75">
      <c r="Q2900" s="8"/>
    </row>
    <row r="2901" ht="12.75">
      <c r="Q2901" s="8"/>
    </row>
    <row r="2902" ht="12.75">
      <c r="Q2902" s="8"/>
    </row>
    <row r="2903" ht="12.75">
      <c r="Q2903" s="8"/>
    </row>
    <row r="2904" ht="12.75">
      <c r="Q2904" s="8"/>
    </row>
    <row r="2905" ht="12.75">
      <c r="Q2905" s="8"/>
    </row>
    <row r="2906" ht="12.75">
      <c r="Q2906" s="8"/>
    </row>
    <row r="2907" ht="12.75">
      <c r="Q2907" s="8"/>
    </row>
    <row r="2908" ht="12.75">
      <c r="Q2908" s="8"/>
    </row>
    <row r="2909" ht="12.75">
      <c r="Q2909" s="8"/>
    </row>
    <row r="2910" ht="12.75">
      <c r="Q2910" s="8"/>
    </row>
    <row r="2911" ht="12.75">
      <c r="Q2911" s="8"/>
    </row>
    <row r="2912" ht="12.75">
      <c r="Q2912" s="8"/>
    </row>
    <row r="2913" ht="12.75">
      <c r="Q2913" s="8"/>
    </row>
    <row r="2914" ht="12.75">
      <c r="Q2914" s="8"/>
    </row>
    <row r="2915" ht="12.75">
      <c r="Q2915" s="8"/>
    </row>
    <row r="2916" ht="12.75">
      <c r="Q2916" s="8"/>
    </row>
    <row r="2917" ht="12.75">
      <c r="Q2917" s="8"/>
    </row>
    <row r="2918" ht="12.75">
      <c r="Q2918" s="8"/>
    </row>
    <row r="2919" ht="12.75">
      <c r="Q2919" s="8"/>
    </row>
    <row r="2920" ht="12.75">
      <c r="Q2920" s="8"/>
    </row>
    <row r="2921" ht="12.75">
      <c r="Q2921" s="8"/>
    </row>
    <row r="2922" ht="12.75">
      <c r="Q2922" s="8"/>
    </row>
    <row r="2923" ht="12.75">
      <c r="Q2923" s="8"/>
    </row>
    <row r="2924" ht="12.75">
      <c r="Q2924" s="8"/>
    </row>
    <row r="2925" ht="12.75">
      <c r="Q2925" s="8"/>
    </row>
    <row r="2926" ht="12.75">
      <c r="Q2926" s="8"/>
    </row>
    <row r="2927" ht="12.75">
      <c r="Q2927" s="8"/>
    </row>
    <row r="2928" ht="12.75">
      <c r="Q2928" s="8"/>
    </row>
    <row r="2929" ht="12.75">
      <c r="Q2929" s="8"/>
    </row>
    <row r="2930" ht="12.75">
      <c r="Q2930" s="8"/>
    </row>
    <row r="2931" ht="12.75">
      <c r="Q2931" s="8"/>
    </row>
    <row r="2932" ht="12.75">
      <c r="Q2932" s="8"/>
    </row>
    <row r="2933" ht="12.75">
      <c r="Q2933" s="8"/>
    </row>
    <row r="2934" ht="12.75">
      <c r="Q2934" s="8"/>
    </row>
    <row r="2935" ht="12.75">
      <c r="Q2935" s="8"/>
    </row>
    <row r="2936" ht="12.75">
      <c r="Q2936" s="8"/>
    </row>
    <row r="2937" ht="12.75">
      <c r="Q2937" s="8"/>
    </row>
    <row r="2938" ht="12.75">
      <c r="Q2938" s="8"/>
    </row>
    <row r="2939" ht="12.75">
      <c r="Q2939" s="8"/>
    </row>
    <row r="2940" ht="12.75">
      <c r="Q2940" s="8"/>
    </row>
    <row r="2941" ht="12.75">
      <c r="Q2941" s="8"/>
    </row>
    <row r="2942" ht="12.75">
      <c r="Q2942" s="8"/>
    </row>
    <row r="2943" ht="12.75">
      <c r="Q2943" s="8"/>
    </row>
    <row r="2944" ht="12.75">
      <c r="Q2944" s="8"/>
    </row>
    <row r="2945" ht="12.75">
      <c r="Q2945" s="8"/>
    </row>
    <row r="2946" ht="12.75">
      <c r="Q2946" s="8"/>
    </row>
    <row r="2947" ht="12.75">
      <c r="Q2947" s="8"/>
    </row>
    <row r="2948" ht="12.75">
      <c r="Q2948" s="8"/>
    </row>
    <row r="2949" ht="12.75">
      <c r="Q2949" s="8"/>
    </row>
    <row r="2950" ht="12.75">
      <c r="Q2950" s="8"/>
    </row>
    <row r="2951" ht="12.75">
      <c r="Q2951" s="8"/>
    </row>
    <row r="2952" ht="12.75">
      <c r="Q2952" s="8"/>
    </row>
    <row r="2953" ht="12.75">
      <c r="Q2953" s="8"/>
    </row>
    <row r="2954" ht="12.75">
      <c r="Q2954" s="8"/>
    </row>
    <row r="2955" ht="12.75">
      <c r="Q2955" s="8"/>
    </row>
    <row r="2956" ht="12.75">
      <c r="Q2956" s="8"/>
    </row>
    <row r="2957" ht="12.75">
      <c r="Q2957" s="8"/>
    </row>
    <row r="2958" ht="12.75">
      <c r="Q2958" s="8"/>
    </row>
    <row r="2959" ht="12.75">
      <c r="Q2959" s="8"/>
    </row>
    <row r="2960" ht="12.75">
      <c r="Q2960" s="8"/>
    </row>
    <row r="2961" ht="12.75">
      <c r="Q2961" s="8"/>
    </row>
    <row r="2962" ht="12.75">
      <c r="Q2962" s="8"/>
    </row>
    <row r="2963" ht="12.75">
      <c r="Q2963" s="8"/>
    </row>
    <row r="2964" ht="12.75">
      <c r="Q2964" s="8"/>
    </row>
    <row r="2965" ht="12.75">
      <c r="Q2965" s="8"/>
    </row>
    <row r="2966" ht="12.75">
      <c r="Q2966" s="8"/>
    </row>
    <row r="2967" ht="12.75">
      <c r="Q2967" s="8"/>
    </row>
    <row r="2968" ht="12.75">
      <c r="Q2968" s="8"/>
    </row>
    <row r="2969" ht="12.75">
      <c r="Q2969" s="8"/>
    </row>
    <row r="2970" ht="12.75">
      <c r="Q2970" s="8"/>
    </row>
    <row r="2971" ht="12.75">
      <c r="Q2971" s="8"/>
    </row>
    <row r="2972" ht="12.75">
      <c r="Q2972" s="8"/>
    </row>
    <row r="2973" ht="12.75">
      <c r="Q2973" s="8"/>
    </row>
    <row r="2974" ht="12.75">
      <c r="Q2974" s="8"/>
    </row>
    <row r="2975" ht="12.75">
      <c r="Q2975" s="8"/>
    </row>
    <row r="2976" ht="12.75">
      <c r="Q2976" s="8"/>
    </row>
    <row r="2977" ht="12.75">
      <c r="Q2977" s="8"/>
    </row>
    <row r="2978" ht="12.75">
      <c r="Q2978" s="8"/>
    </row>
    <row r="2979" ht="12.75">
      <c r="Q2979" s="8"/>
    </row>
    <row r="2980" ht="12.75">
      <c r="Q2980" s="8"/>
    </row>
    <row r="2981" ht="12.75">
      <c r="Q2981" s="8"/>
    </row>
    <row r="2982" ht="12.75">
      <c r="Q2982" s="8"/>
    </row>
    <row r="2983" ht="12.75">
      <c r="Q2983" s="8"/>
    </row>
    <row r="2984" ht="12.75">
      <c r="Q2984" s="8"/>
    </row>
    <row r="2985" ht="12.75">
      <c r="Q2985" s="8"/>
    </row>
    <row r="2986" ht="12.75">
      <c r="Q2986" s="8"/>
    </row>
    <row r="2987" ht="12.75">
      <c r="Q2987" s="8"/>
    </row>
    <row r="2988" ht="12.75">
      <c r="Q2988" s="8"/>
    </row>
    <row r="2989" ht="12.75">
      <c r="Q2989" s="8"/>
    </row>
    <row r="2990" ht="12.75">
      <c r="Q2990" s="8"/>
    </row>
    <row r="2991" ht="12.75">
      <c r="Q2991" s="8"/>
    </row>
    <row r="2992" ht="12.75">
      <c r="Q2992" s="8"/>
    </row>
    <row r="2993" ht="12.75">
      <c r="Q2993" s="8"/>
    </row>
    <row r="2994" ht="12.75">
      <c r="Q2994" s="8"/>
    </row>
    <row r="2995" ht="12.75">
      <c r="Q2995" s="8"/>
    </row>
    <row r="2996" ht="12.75">
      <c r="Q2996" s="8"/>
    </row>
    <row r="2997" ht="12.75">
      <c r="Q2997" s="8"/>
    </row>
    <row r="2998" ht="12.75">
      <c r="Q2998" s="8"/>
    </row>
    <row r="2999" ht="12.75">
      <c r="Q2999" s="8"/>
    </row>
    <row r="3000" ht="12.75">
      <c r="Q3000" s="8"/>
    </row>
    <row r="3001" ht="12.75">
      <c r="Q3001" s="8"/>
    </row>
    <row r="3002" ht="12.75">
      <c r="Q3002" s="8"/>
    </row>
    <row r="3003" ht="12.75">
      <c r="Q3003" s="8"/>
    </row>
    <row r="3004" ht="12.75">
      <c r="Q3004" s="8"/>
    </row>
    <row r="3005" ht="12.75">
      <c r="Q3005" s="8"/>
    </row>
    <row r="3006" ht="12.75">
      <c r="Q3006" s="8"/>
    </row>
    <row r="3007" ht="12.75">
      <c r="Q3007" s="8"/>
    </row>
    <row r="3008" ht="12.75">
      <c r="Q3008" s="8"/>
    </row>
    <row r="3009" ht="12.75">
      <c r="Q3009" s="8"/>
    </row>
    <row r="3010" ht="12.75">
      <c r="Q3010" s="8"/>
    </row>
    <row r="3011" ht="12.75">
      <c r="Q3011" s="8"/>
    </row>
    <row r="3012" ht="12.75">
      <c r="Q3012" s="8"/>
    </row>
    <row r="3013" ht="12.75">
      <c r="Q3013" s="8"/>
    </row>
    <row r="3014" ht="12.75">
      <c r="Q3014" s="8"/>
    </row>
    <row r="3015" ht="12.75">
      <c r="Q3015" s="8"/>
    </row>
    <row r="3016" ht="12.75">
      <c r="Q3016" s="8"/>
    </row>
    <row r="3017" ht="12.75">
      <c r="Q3017" s="8"/>
    </row>
    <row r="3018" ht="12.75">
      <c r="Q3018" s="8"/>
    </row>
    <row r="3019" ht="12.75">
      <c r="Q3019" s="8"/>
    </row>
    <row r="3020" ht="12.75">
      <c r="Q3020" s="8"/>
    </row>
    <row r="3021" ht="12.75">
      <c r="Q3021" s="8"/>
    </row>
    <row r="3022" ht="12.75">
      <c r="Q3022" s="8"/>
    </row>
    <row r="3023" ht="12.75">
      <c r="Q3023" s="8"/>
    </row>
    <row r="3024" ht="12.75">
      <c r="Q3024" s="8"/>
    </row>
    <row r="3025" ht="12.75">
      <c r="Q3025" s="8"/>
    </row>
    <row r="3026" ht="12.75">
      <c r="Q3026" s="8"/>
    </row>
    <row r="3027" ht="12.75">
      <c r="Q3027" s="8"/>
    </row>
    <row r="3028" ht="12.75">
      <c r="Q3028" s="8"/>
    </row>
    <row r="3029" ht="12.75">
      <c r="Q3029" s="8"/>
    </row>
    <row r="3030" ht="12.75">
      <c r="Q3030" s="8"/>
    </row>
    <row r="3031" ht="12.75">
      <c r="Q3031" s="8"/>
    </row>
  </sheetData>
  <sheetProtection/>
  <autoFilter ref="C1:C616"/>
  <mergeCells count="23">
    <mergeCell ref="A1:Q1"/>
    <mergeCell ref="A3:A6"/>
    <mergeCell ref="B3:B6"/>
    <mergeCell ref="C3:C6"/>
    <mergeCell ref="D3:D6"/>
    <mergeCell ref="G3:G6"/>
    <mergeCell ref="O5:O6"/>
    <mergeCell ref="A8:A10"/>
    <mergeCell ref="H4:H6"/>
    <mergeCell ref="E3:E6"/>
    <mergeCell ref="F3:F6"/>
    <mergeCell ref="I4:P4"/>
    <mergeCell ref="N5:N6"/>
    <mergeCell ref="I5:I6"/>
    <mergeCell ref="R5:R6"/>
    <mergeCell ref="R4:T4"/>
    <mergeCell ref="J5:K5"/>
    <mergeCell ref="L5:L6"/>
    <mergeCell ref="H3:T3"/>
    <mergeCell ref="M5:M6"/>
    <mergeCell ref="Q4:Q6"/>
    <mergeCell ref="P5:P6"/>
    <mergeCell ref="T5:T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zarządzenia Nr 97/2011  Burmistrza Miasta Radziejów z dnia 20 grudnia 2011 roku 
w sprawie zmian w budżecie Miasta Radziejów na 2011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28">
      <selection activeCell="G58" sqref="G58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5" width="12.7109375" style="0" customWidth="1"/>
    <col min="6" max="6" width="12.421875" style="0" customWidth="1"/>
    <col min="7" max="8" width="12.7109375" style="0" customWidth="1"/>
    <col min="9" max="24" width="9.140625" style="140" customWidth="1"/>
  </cols>
  <sheetData>
    <row r="1" spans="1:8" ht="61.5" customHeight="1">
      <c r="A1" s="320" t="s">
        <v>407</v>
      </c>
      <c r="B1" s="320"/>
      <c r="C1" s="320"/>
      <c r="D1" s="320"/>
      <c r="E1" s="320"/>
      <c r="F1" s="320"/>
      <c r="G1" s="320"/>
      <c r="H1" s="320"/>
    </row>
    <row r="2" spans="1:8" ht="11.25" customHeight="1">
      <c r="A2" s="111"/>
      <c r="B2" s="111"/>
      <c r="C2" s="111"/>
      <c r="D2" s="111"/>
      <c r="E2" s="111"/>
      <c r="F2" s="111"/>
      <c r="H2" s="2" t="s">
        <v>221</v>
      </c>
    </row>
    <row r="3" spans="1:8" ht="12.75">
      <c r="A3" s="321" t="s">
        <v>0</v>
      </c>
      <c r="B3" s="322" t="s">
        <v>104</v>
      </c>
      <c r="C3" s="322" t="s">
        <v>1</v>
      </c>
      <c r="D3" s="312" t="s">
        <v>397</v>
      </c>
      <c r="E3" s="312" t="s">
        <v>398</v>
      </c>
      <c r="F3" s="312" t="s">
        <v>107</v>
      </c>
      <c r="G3" s="312"/>
      <c r="H3" s="312"/>
    </row>
    <row r="4" spans="1:8" ht="12.75">
      <c r="A4" s="321"/>
      <c r="B4" s="323"/>
      <c r="C4" s="323"/>
      <c r="D4" s="321"/>
      <c r="E4" s="312"/>
      <c r="F4" s="312" t="s">
        <v>399</v>
      </c>
      <c r="G4" s="112" t="s">
        <v>109</v>
      </c>
      <c r="H4" s="312" t="s">
        <v>400</v>
      </c>
    </row>
    <row r="5" spans="1:8" ht="51" customHeight="1">
      <c r="A5" s="321"/>
      <c r="B5" s="324"/>
      <c r="C5" s="324"/>
      <c r="D5" s="321"/>
      <c r="E5" s="312"/>
      <c r="F5" s="312"/>
      <c r="G5" s="141" t="s">
        <v>408</v>
      </c>
      <c r="H5" s="312"/>
    </row>
    <row r="6" spans="1:8" ht="12.75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10</v>
      </c>
    </row>
    <row r="7" spans="1:24" s="146" customFormat="1" ht="18" customHeight="1">
      <c r="A7" s="142" t="s">
        <v>110</v>
      </c>
      <c r="B7" s="143"/>
      <c r="C7" s="143"/>
      <c r="D7" s="144">
        <f>D8</f>
        <v>12472</v>
      </c>
      <c r="E7" s="144">
        <f>E8</f>
        <v>12472</v>
      </c>
      <c r="F7" s="144">
        <f>F8</f>
        <v>12472</v>
      </c>
      <c r="G7" s="144">
        <f>G8</f>
        <v>0</v>
      </c>
      <c r="H7" s="144">
        <f>H8</f>
        <v>0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</row>
    <row r="8" spans="1:24" s="151" customFormat="1" ht="18" customHeight="1">
      <c r="A8" s="147"/>
      <c r="B8" s="148" t="s">
        <v>409</v>
      </c>
      <c r="C8" s="147"/>
      <c r="D8" s="149">
        <f>D9</f>
        <v>12472</v>
      </c>
      <c r="E8" s="149">
        <f>E11+E12+E10</f>
        <v>12472</v>
      </c>
      <c r="F8" s="149">
        <f>F11+F12+F10</f>
        <v>12472</v>
      </c>
      <c r="G8" s="149">
        <f>G11+G12+G10</f>
        <v>0</v>
      </c>
      <c r="H8" s="149">
        <f>H11+H12+H10</f>
        <v>0</v>
      </c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151" customFormat="1" ht="18" customHeight="1">
      <c r="A9" s="147"/>
      <c r="B9" s="147"/>
      <c r="C9" s="152">
        <v>2010</v>
      </c>
      <c r="D9" s="149">
        <v>12472</v>
      </c>
      <c r="E9" s="149"/>
      <c r="F9" s="149">
        <v>0</v>
      </c>
      <c r="G9" s="147">
        <v>0</v>
      </c>
      <c r="H9" s="147">
        <v>0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151" customFormat="1" ht="18" customHeight="1">
      <c r="A10" s="147"/>
      <c r="B10" s="147"/>
      <c r="C10" s="152">
        <v>4210</v>
      </c>
      <c r="D10" s="149"/>
      <c r="E10" s="149">
        <v>66</v>
      </c>
      <c r="F10" s="149">
        <v>66</v>
      </c>
      <c r="G10" s="147">
        <v>0</v>
      </c>
      <c r="H10" s="147">
        <v>0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151" customFormat="1" ht="18" customHeight="1">
      <c r="A11" s="147"/>
      <c r="B11" s="147"/>
      <c r="C11" s="152">
        <v>4300</v>
      </c>
      <c r="D11" s="149"/>
      <c r="E11" s="149">
        <v>178</v>
      </c>
      <c r="F11" s="149">
        <v>178</v>
      </c>
      <c r="G11" s="147">
        <v>0</v>
      </c>
      <c r="H11" s="147">
        <v>0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151" customFormat="1" ht="18" customHeight="1">
      <c r="A12" s="147"/>
      <c r="B12" s="147"/>
      <c r="C12" s="152">
        <v>4430</v>
      </c>
      <c r="D12" s="149"/>
      <c r="E12" s="149">
        <v>12228</v>
      </c>
      <c r="F12" s="149">
        <v>12228</v>
      </c>
      <c r="G12" s="147">
        <v>0</v>
      </c>
      <c r="H12" s="147"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8" ht="18" customHeight="1">
      <c r="A13" s="153">
        <v>750</v>
      </c>
      <c r="B13" s="154"/>
      <c r="C13" s="154"/>
      <c r="D13" s="155">
        <f>SUM(D14,D22)</f>
        <v>105240</v>
      </c>
      <c r="E13" s="155">
        <f>SUM(E14,E22)</f>
        <v>105240</v>
      </c>
      <c r="F13" s="155">
        <f>SUM(F14,F22)</f>
        <v>105240</v>
      </c>
      <c r="G13" s="155">
        <f>SUM(G14,G22)</f>
        <v>81252</v>
      </c>
      <c r="H13" s="155">
        <f>SUM(H14,H22)</f>
        <v>0</v>
      </c>
    </row>
    <row r="14" spans="1:24" s="158" customFormat="1" ht="18" customHeight="1">
      <c r="A14" s="156"/>
      <c r="B14" s="157">
        <v>75011</v>
      </c>
      <c r="C14" s="157"/>
      <c r="D14" s="114">
        <f>SUM(D15)</f>
        <v>80700</v>
      </c>
      <c r="E14" s="114">
        <f>SUM(E16:E21)</f>
        <v>80700</v>
      </c>
      <c r="F14" s="114">
        <f>SUM(F16:F21)</f>
        <v>80700</v>
      </c>
      <c r="G14" s="114">
        <f>SUM(G16:G21)</f>
        <v>76012</v>
      </c>
      <c r="H14" s="114">
        <f>SUM(H16:H21)</f>
        <v>0</v>
      </c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s="158" customFormat="1" ht="18" customHeight="1">
      <c r="A15" s="156"/>
      <c r="B15" s="157"/>
      <c r="C15" s="157">
        <v>2010</v>
      </c>
      <c r="D15" s="114">
        <v>80700</v>
      </c>
      <c r="E15" s="114"/>
      <c r="F15" s="114"/>
      <c r="G15" s="114"/>
      <c r="H15" s="114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</row>
    <row r="16" spans="1:24" s="158" customFormat="1" ht="18" customHeight="1">
      <c r="A16" s="156"/>
      <c r="B16" s="157"/>
      <c r="C16" s="157">
        <v>4010</v>
      </c>
      <c r="D16" s="114"/>
      <c r="E16" s="114">
        <v>60940</v>
      </c>
      <c r="F16" s="114">
        <v>60940</v>
      </c>
      <c r="G16" s="114">
        <v>60940</v>
      </c>
      <c r="H16" s="114">
        <v>0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</row>
    <row r="17" spans="1:24" s="158" customFormat="1" ht="18" customHeight="1">
      <c r="A17" s="156"/>
      <c r="B17" s="157"/>
      <c r="C17" s="157">
        <v>4040</v>
      </c>
      <c r="D17" s="114"/>
      <c r="E17" s="159">
        <v>5100</v>
      </c>
      <c r="F17" s="159">
        <v>5100</v>
      </c>
      <c r="G17" s="159">
        <v>5100</v>
      </c>
      <c r="H17" s="114">
        <v>0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</row>
    <row r="18" spans="1:24" s="158" customFormat="1" ht="18" customHeight="1">
      <c r="A18" s="156"/>
      <c r="B18" s="157"/>
      <c r="C18" s="157">
        <v>4110</v>
      </c>
      <c r="D18" s="114"/>
      <c r="E18" s="114">
        <v>9972</v>
      </c>
      <c r="F18" s="114">
        <v>9972</v>
      </c>
      <c r="G18" s="114">
        <v>9972</v>
      </c>
      <c r="H18" s="114">
        <v>0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</row>
    <row r="19" spans="1:24" s="158" customFormat="1" ht="18" customHeight="1">
      <c r="A19" s="156"/>
      <c r="B19" s="157"/>
      <c r="C19" s="157">
        <v>4210</v>
      </c>
      <c r="D19" s="114"/>
      <c r="E19" s="114">
        <v>1000</v>
      </c>
      <c r="F19" s="114">
        <v>1000</v>
      </c>
      <c r="G19" s="114">
        <v>0</v>
      </c>
      <c r="H19" s="114">
        <v>0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</row>
    <row r="20" spans="1:24" s="158" customFormat="1" ht="18" customHeight="1">
      <c r="A20" s="156"/>
      <c r="B20" s="157"/>
      <c r="C20" s="157">
        <v>4300</v>
      </c>
      <c r="D20" s="114"/>
      <c r="E20" s="114">
        <v>1580</v>
      </c>
      <c r="F20" s="114">
        <v>1580</v>
      </c>
      <c r="G20" s="114">
        <v>0</v>
      </c>
      <c r="H20" s="114">
        <v>0</v>
      </c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</row>
    <row r="21" spans="1:24" s="158" customFormat="1" ht="18" customHeight="1">
      <c r="A21" s="156"/>
      <c r="B21" s="157"/>
      <c r="C21" s="157">
        <v>4440</v>
      </c>
      <c r="D21" s="114"/>
      <c r="E21" s="114">
        <v>2108</v>
      </c>
      <c r="F21" s="114">
        <v>2108</v>
      </c>
      <c r="G21" s="114">
        <v>0</v>
      </c>
      <c r="H21" s="114">
        <v>0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</row>
    <row r="22" spans="1:24" s="158" customFormat="1" ht="18" customHeight="1">
      <c r="A22" s="156"/>
      <c r="B22" s="157">
        <v>75056</v>
      </c>
      <c r="C22" s="157"/>
      <c r="D22" s="114">
        <f>SUM(D23:D29)</f>
        <v>24540</v>
      </c>
      <c r="E22" s="114">
        <f>SUM(E23:E29)</f>
        <v>24540</v>
      </c>
      <c r="F22" s="114">
        <f>SUM(F23:F29)</f>
        <v>24540</v>
      </c>
      <c r="G22" s="114">
        <f>SUM(G23:G29)</f>
        <v>5240</v>
      </c>
      <c r="H22" s="114">
        <f>SUM(H23:H29)</f>
        <v>0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</row>
    <row r="23" spans="1:24" s="158" customFormat="1" ht="18" customHeight="1">
      <c r="A23" s="156"/>
      <c r="B23" s="157"/>
      <c r="C23" s="157">
        <v>2010</v>
      </c>
      <c r="D23" s="114">
        <v>24540</v>
      </c>
      <c r="E23" s="114"/>
      <c r="F23" s="114"/>
      <c r="G23" s="114">
        <v>0</v>
      </c>
      <c r="H23" s="114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</row>
    <row r="24" spans="1:24" s="158" customFormat="1" ht="18" customHeight="1">
      <c r="A24" s="156"/>
      <c r="B24" s="157"/>
      <c r="C24" s="157">
        <v>3020</v>
      </c>
      <c r="D24" s="114"/>
      <c r="E24" s="114">
        <v>6400</v>
      </c>
      <c r="F24" s="114">
        <v>6400</v>
      </c>
      <c r="G24" s="114">
        <v>0</v>
      </c>
      <c r="H24" s="114">
        <v>0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1:24" s="158" customFormat="1" ht="18" customHeight="1">
      <c r="A25" s="156"/>
      <c r="B25" s="157"/>
      <c r="C25" s="157">
        <v>3040</v>
      </c>
      <c r="D25" s="114"/>
      <c r="E25" s="114">
        <v>12100</v>
      </c>
      <c r="F25" s="114">
        <v>12100</v>
      </c>
      <c r="G25" s="114"/>
      <c r="H25" s="114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s="158" customFormat="1" ht="18" customHeight="1">
      <c r="A26" s="156"/>
      <c r="B26" s="157"/>
      <c r="C26" s="157">
        <v>4110</v>
      </c>
      <c r="D26" s="114"/>
      <c r="E26" s="114">
        <v>3065</v>
      </c>
      <c r="F26" s="114">
        <v>3065</v>
      </c>
      <c r="G26" s="114">
        <v>3065</v>
      </c>
      <c r="H26" s="114">
        <v>0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1:24" s="158" customFormat="1" ht="18" customHeight="1">
      <c r="A27" s="156"/>
      <c r="B27" s="157"/>
      <c r="C27" s="157">
        <v>4120</v>
      </c>
      <c r="D27" s="114"/>
      <c r="E27" s="114">
        <v>495</v>
      </c>
      <c r="F27" s="114">
        <v>495</v>
      </c>
      <c r="G27" s="114">
        <v>495</v>
      </c>
      <c r="H27" s="114">
        <v>0</v>
      </c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</row>
    <row r="28" spans="1:24" s="158" customFormat="1" ht="18" customHeight="1">
      <c r="A28" s="156"/>
      <c r="B28" s="157"/>
      <c r="C28" s="157">
        <v>4170</v>
      </c>
      <c r="D28" s="114"/>
      <c r="E28" s="114">
        <v>1680</v>
      </c>
      <c r="F28" s="114">
        <v>1680</v>
      </c>
      <c r="G28" s="114">
        <v>1680</v>
      </c>
      <c r="H28" s="114">
        <v>0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 s="158" customFormat="1" ht="18" customHeight="1">
      <c r="A29" s="156"/>
      <c r="B29" s="157"/>
      <c r="C29" s="157">
        <v>4210</v>
      </c>
      <c r="D29" s="114"/>
      <c r="E29" s="114">
        <v>800</v>
      </c>
      <c r="F29" s="114">
        <v>800</v>
      </c>
      <c r="G29" s="114">
        <v>0</v>
      </c>
      <c r="H29" s="114">
        <v>0</v>
      </c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 s="158" customFormat="1" ht="18" customHeight="1">
      <c r="A30" s="160">
        <v>751</v>
      </c>
      <c r="B30" s="161"/>
      <c r="C30" s="161"/>
      <c r="D30" s="162">
        <f>D31+D36</f>
        <v>12244</v>
      </c>
      <c r="E30" s="162">
        <f>E31+E36</f>
        <v>12244</v>
      </c>
      <c r="F30" s="162">
        <f>F31+F36</f>
        <v>12244</v>
      </c>
      <c r="G30" s="162">
        <f>G31+G36</f>
        <v>3645</v>
      </c>
      <c r="H30" s="162">
        <f>H31+H36</f>
        <v>0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 s="158" customFormat="1" ht="18" customHeight="1">
      <c r="A31" s="163"/>
      <c r="B31" s="164">
        <v>75101</v>
      </c>
      <c r="C31" s="164"/>
      <c r="D31" s="114">
        <v>1150</v>
      </c>
      <c r="E31" s="114">
        <f>SUM(E33:E35)</f>
        <v>1150</v>
      </c>
      <c r="F31" s="114">
        <f>SUM(F33:F35)</f>
        <v>1150</v>
      </c>
      <c r="G31" s="165">
        <f>SUM(G33:G35)</f>
        <v>960</v>
      </c>
      <c r="H31" s="165">
        <f>SUM(H33:H35)</f>
        <v>0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s="158" customFormat="1" ht="18" customHeight="1">
      <c r="A32" s="163"/>
      <c r="B32" s="164"/>
      <c r="C32" s="164">
        <v>2010</v>
      </c>
      <c r="D32" s="114">
        <v>1150</v>
      </c>
      <c r="E32" s="114"/>
      <c r="F32" s="114"/>
      <c r="G32" s="165"/>
      <c r="H32" s="165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 s="158" customFormat="1" ht="18" customHeight="1">
      <c r="A33" s="163"/>
      <c r="B33" s="164"/>
      <c r="C33" s="164" t="s">
        <v>163</v>
      </c>
      <c r="D33" s="165"/>
      <c r="E33" s="165">
        <v>960</v>
      </c>
      <c r="F33" s="165">
        <v>960</v>
      </c>
      <c r="G33" s="165">
        <v>960</v>
      </c>
      <c r="H33" s="165">
        <v>0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s="158" customFormat="1" ht="18" customHeight="1">
      <c r="A34" s="163"/>
      <c r="B34" s="164"/>
      <c r="C34" s="164">
        <v>4110</v>
      </c>
      <c r="D34" s="165"/>
      <c r="E34" s="165">
        <v>146</v>
      </c>
      <c r="F34" s="165">
        <v>146</v>
      </c>
      <c r="G34" s="165">
        <v>0</v>
      </c>
      <c r="H34" s="165">
        <v>0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s="158" customFormat="1" ht="18" customHeight="1">
      <c r="A35" s="163"/>
      <c r="B35" s="164"/>
      <c r="C35" s="164">
        <v>4300</v>
      </c>
      <c r="D35" s="165"/>
      <c r="E35" s="165">
        <v>44</v>
      </c>
      <c r="F35" s="165">
        <v>44</v>
      </c>
      <c r="G35" s="165">
        <v>0</v>
      </c>
      <c r="H35" s="165">
        <v>0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 s="158" customFormat="1" ht="18" customHeight="1">
      <c r="A36" s="163"/>
      <c r="B36" s="164">
        <v>75108</v>
      </c>
      <c r="C36" s="164"/>
      <c r="D36" s="114">
        <f>SUM(D37:D44)</f>
        <v>11094</v>
      </c>
      <c r="E36" s="114">
        <f>SUM(E37:E44)</f>
        <v>11094</v>
      </c>
      <c r="F36" s="114">
        <f>SUM(F37:F44)</f>
        <v>11094</v>
      </c>
      <c r="G36" s="114">
        <f>SUM(G37:G44)</f>
        <v>2685</v>
      </c>
      <c r="H36" s="114">
        <f>SUM(H37:H44)</f>
        <v>0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s="158" customFormat="1" ht="18" customHeight="1">
      <c r="A37" s="163"/>
      <c r="B37" s="164"/>
      <c r="C37" s="164">
        <v>2010</v>
      </c>
      <c r="D37" s="114">
        <v>11094</v>
      </c>
      <c r="E37" s="114"/>
      <c r="F37" s="114"/>
      <c r="G37" s="114"/>
      <c r="H37" s="114">
        <v>0</v>
      </c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1:24" s="158" customFormat="1" ht="18" customHeight="1">
      <c r="A38" s="163"/>
      <c r="B38" s="164"/>
      <c r="C38" s="164">
        <v>3030</v>
      </c>
      <c r="D38" s="114"/>
      <c r="E38" s="114">
        <v>5680</v>
      </c>
      <c r="F38" s="114">
        <v>5680</v>
      </c>
      <c r="G38" s="114">
        <v>0</v>
      </c>
      <c r="H38" s="114">
        <v>0</v>
      </c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1:24" s="158" customFormat="1" ht="18" customHeight="1">
      <c r="A39" s="163"/>
      <c r="B39" s="164"/>
      <c r="C39" s="164">
        <v>4110</v>
      </c>
      <c r="D39" s="114"/>
      <c r="E39" s="114">
        <v>327</v>
      </c>
      <c r="F39" s="114">
        <v>327</v>
      </c>
      <c r="G39" s="114">
        <v>327</v>
      </c>
      <c r="H39" s="114">
        <v>0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4" s="158" customFormat="1" ht="18" customHeight="1">
      <c r="A40" s="163"/>
      <c r="B40" s="164"/>
      <c r="C40" s="164">
        <v>4120</v>
      </c>
      <c r="D40" s="114"/>
      <c r="E40" s="114">
        <v>53</v>
      </c>
      <c r="F40" s="114">
        <v>53</v>
      </c>
      <c r="G40" s="114">
        <v>53</v>
      </c>
      <c r="H40" s="114">
        <v>0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1:24" s="158" customFormat="1" ht="18" customHeight="1">
      <c r="A41" s="163"/>
      <c r="B41" s="164"/>
      <c r="C41" s="164">
        <v>4170</v>
      </c>
      <c r="D41" s="114"/>
      <c r="E41" s="114">
        <v>2305</v>
      </c>
      <c r="F41" s="114">
        <v>2305</v>
      </c>
      <c r="G41" s="114">
        <v>2305</v>
      </c>
      <c r="H41" s="114">
        <v>0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1:24" s="158" customFormat="1" ht="18" customHeight="1">
      <c r="A42" s="163"/>
      <c r="B42" s="164"/>
      <c r="C42" s="164">
        <v>4210</v>
      </c>
      <c r="D42" s="114"/>
      <c r="E42" s="114">
        <v>2333</v>
      </c>
      <c r="F42" s="114">
        <v>2333</v>
      </c>
      <c r="G42" s="114">
        <v>0</v>
      </c>
      <c r="H42" s="114">
        <v>0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1:24" s="158" customFormat="1" ht="18" customHeight="1">
      <c r="A43" s="163"/>
      <c r="B43" s="164"/>
      <c r="C43" s="164">
        <v>4300</v>
      </c>
      <c r="D43" s="114"/>
      <c r="E43" s="114">
        <v>320</v>
      </c>
      <c r="F43" s="114">
        <v>320</v>
      </c>
      <c r="G43" s="114">
        <v>0</v>
      </c>
      <c r="H43" s="114">
        <v>0</v>
      </c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</row>
    <row r="44" spans="1:24" s="158" customFormat="1" ht="18" customHeight="1">
      <c r="A44" s="163"/>
      <c r="B44" s="164"/>
      <c r="C44" s="164">
        <v>4410</v>
      </c>
      <c r="D44" s="165"/>
      <c r="E44" s="165">
        <v>76</v>
      </c>
      <c r="F44" s="165">
        <v>76</v>
      </c>
      <c r="G44" s="165">
        <v>0</v>
      </c>
      <c r="H44" s="165">
        <v>0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</row>
    <row r="45" spans="1:24" s="158" customFormat="1" ht="18" customHeight="1" hidden="1">
      <c r="A45" s="163"/>
      <c r="B45" s="164"/>
      <c r="C45" s="164"/>
      <c r="D45" s="165"/>
      <c r="E45" s="165"/>
      <c r="F45" s="165"/>
      <c r="G45" s="165"/>
      <c r="H45" s="165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</row>
    <row r="46" spans="1:24" s="169" customFormat="1" ht="18" customHeight="1">
      <c r="A46" s="166">
        <v>852</v>
      </c>
      <c r="B46" s="167"/>
      <c r="C46" s="167"/>
      <c r="D46" s="162">
        <f>SUM(D47,D62,D59,D66)</f>
        <v>3050282</v>
      </c>
      <c r="E46" s="162">
        <f>SUM(E47,E62,E59,E66)</f>
        <v>3050282</v>
      </c>
      <c r="F46" s="162">
        <f>SUM(F47,F62,F59,F66)</f>
        <v>3050282</v>
      </c>
      <c r="G46" s="162">
        <f>SUM(G47,G62,G59,G66)</f>
        <v>187546</v>
      </c>
      <c r="H46" s="162">
        <f>SUM(H47,H62,H59,H66)</f>
        <v>0</v>
      </c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</row>
    <row r="47" spans="1:24" s="158" customFormat="1" ht="18" customHeight="1">
      <c r="A47" s="165"/>
      <c r="B47" s="157" t="s">
        <v>74</v>
      </c>
      <c r="C47" s="157"/>
      <c r="D47" s="114">
        <f>SUM(D48:D58)</f>
        <v>2990500</v>
      </c>
      <c r="E47" s="114">
        <f>SUM(E48:E58)</f>
        <v>2990500</v>
      </c>
      <c r="F47" s="114">
        <f>SUM(F48:F58)</f>
        <v>2990500</v>
      </c>
      <c r="G47" s="114">
        <f>SUM(G48:G58)</f>
        <v>166889</v>
      </c>
      <c r="H47" s="114">
        <f>SUM(H48:H58)</f>
        <v>0</v>
      </c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1:24" s="3" customFormat="1" ht="18" customHeight="1">
      <c r="A48" s="114"/>
      <c r="B48" s="156"/>
      <c r="C48" s="157">
        <v>2010</v>
      </c>
      <c r="D48" s="114">
        <v>2990500</v>
      </c>
      <c r="E48" s="114"/>
      <c r="F48" s="114"/>
      <c r="G48" s="114"/>
      <c r="H48" s="114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</row>
    <row r="49" spans="1:24" s="3" customFormat="1" ht="18" customHeight="1">
      <c r="A49" s="114"/>
      <c r="B49" s="156"/>
      <c r="C49" s="157">
        <v>3110</v>
      </c>
      <c r="D49" s="114"/>
      <c r="E49" s="114">
        <v>2815159</v>
      </c>
      <c r="F49" s="114">
        <v>2815159</v>
      </c>
      <c r="G49" s="114">
        <v>0</v>
      </c>
      <c r="H49" s="114">
        <v>0</v>
      </c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</row>
    <row r="50" spans="1:24" s="3" customFormat="1" ht="18" customHeight="1">
      <c r="A50" s="114"/>
      <c r="B50" s="156"/>
      <c r="C50" s="157" t="s">
        <v>163</v>
      </c>
      <c r="D50" s="114"/>
      <c r="E50" s="114">
        <v>62477</v>
      </c>
      <c r="F50" s="114">
        <v>62477</v>
      </c>
      <c r="G50" s="114">
        <v>62477</v>
      </c>
      <c r="H50" s="114">
        <v>0</v>
      </c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</row>
    <row r="51" spans="1:24" s="3" customFormat="1" ht="18" customHeight="1">
      <c r="A51" s="114"/>
      <c r="B51" s="156"/>
      <c r="C51" s="157" t="s">
        <v>186</v>
      </c>
      <c r="D51" s="114"/>
      <c r="E51" s="114">
        <v>5023</v>
      </c>
      <c r="F51" s="114">
        <v>5023</v>
      </c>
      <c r="G51" s="114">
        <v>5023</v>
      </c>
      <c r="H51" s="114">
        <v>0</v>
      </c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</row>
    <row r="52" spans="1:24" s="3" customFormat="1" ht="18" customHeight="1">
      <c r="A52" s="114"/>
      <c r="B52" s="156"/>
      <c r="C52" s="157" t="s">
        <v>114</v>
      </c>
      <c r="D52" s="114"/>
      <c r="E52" s="114">
        <v>97879</v>
      </c>
      <c r="F52" s="114">
        <v>97879</v>
      </c>
      <c r="G52" s="114">
        <v>97879</v>
      </c>
      <c r="H52" s="114">
        <v>0</v>
      </c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</row>
    <row r="53" spans="1:24" s="3" customFormat="1" ht="18" customHeight="1">
      <c r="A53" s="114"/>
      <c r="B53" s="156"/>
      <c r="C53" s="157" t="s">
        <v>115</v>
      </c>
      <c r="D53" s="114"/>
      <c r="E53" s="114">
        <v>1510</v>
      </c>
      <c r="F53" s="114">
        <v>1510</v>
      </c>
      <c r="G53" s="114">
        <v>1510</v>
      </c>
      <c r="H53" s="114">
        <v>0</v>
      </c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</row>
    <row r="54" spans="1:24" s="3" customFormat="1" ht="18" customHeight="1">
      <c r="A54" s="114"/>
      <c r="B54" s="156"/>
      <c r="C54" s="157" t="s">
        <v>135</v>
      </c>
      <c r="D54" s="114"/>
      <c r="E54" s="114">
        <v>2222</v>
      </c>
      <c r="F54" s="114">
        <v>2222</v>
      </c>
      <c r="G54" s="114">
        <v>0</v>
      </c>
      <c r="H54" s="114">
        <v>0</v>
      </c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</row>
    <row r="55" spans="1:24" s="3" customFormat="1" ht="18" customHeight="1">
      <c r="A55" s="114"/>
      <c r="B55" s="156"/>
      <c r="C55" s="157">
        <v>4280</v>
      </c>
      <c r="D55" s="114"/>
      <c r="E55" s="114">
        <v>100</v>
      </c>
      <c r="F55" s="114">
        <v>100</v>
      </c>
      <c r="G55" s="114">
        <v>0</v>
      </c>
      <c r="H55" s="114">
        <v>0</v>
      </c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</row>
    <row r="56" spans="1:24" s="3" customFormat="1" ht="18" customHeight="1">
      <c r="A56" s="114"/>
      <c r="B56" s="156"/>
      <c r="C56" s="157" t="s">
        <v>132</v>
      </c>
      <c r="D56" s="114"/>
      <c r="E56" s="114">
        <v>2664</v>
      </c>
      <c r="F56" s="114">
        <v>2664</v>
      </c>
      <c r="G56" s="114">
        <v>0</v>
      </c>
      <c r="H56" s="114">
        <v>0</v>
      </c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</row>
    <row r="57" spans="1:24" s="3" customFormat="1" ht="18" customHeight="1">
      <c r="A57" s="114"/>
      <c r="B57" s="156"/>
      <c r="C57" s="157" t="s">
        <v>144</v>
      </c>
      <c r="D57" s="114"/>
      <c r="E57" s="114">
        <v>1141</v>
      </c>
      <c r="F57" s="114">
        <v>1141</v>
      </c>
      <c r="G57" s="114">
        <v>0</v>
      </c>
      <c r="H57" s="114">
        <v>0</v>
      </c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</row>
    <row r="58" spans="1:24" s="3" customFormat="1" ht="18" customHeight="1">
      <c r="A58" s="114"/>
      <c r="B58" s="156"/>
      <c r="C58" s="157" t="s">
        <v>187</v>
      </c>
      <c r="D58" s="114"/>
      <c r="E58" s="114">
        <v>2325</v>
      </c>
      <c r="F58" s="114">
        <v>2325</v>
      </c>
      <c r="G58" s="114">
        <v>0</v>
      </c>
      <c r="H58" s="114">
        <v>0</v>
      </c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</row>
    <row r="59" spans="1:24" s="3" customFormat="1" ht="18" customHeight="1">
      <c r="A59" s="114"/>
      <c r="B59" s="134">
        <v>85213</v>
      </c>
      <c r="C59" s="157"/>
      <c r="D59" s="114">
        <f>D60+D61</f>
        <v>22325</v>
      </c>
      <c r="E59" s="114">
        <f>E60+E61</f>
        <v>22325</v>
      </c>
      <c r="F59" s="114">
        <f>F60+F61</f>
        <v>22325</v>
      </c>
      <c r="G59" s="114">
        <f>G60+G61</f>
        <v>0</v>
      </c>
      <c r="H59" s="114">
        <f>H60+H61</f>
        <v>0</v>
      </c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</row>
    <row r="60" spans="1:24" s="3" customFormat="1" ht="18" customHeight="1">
      <c r="A60" s="114"/>
      <c r="B60" s="156"/>
      <c r="C60" s="157">
        <v>2010</v>
      </c>
      <c r="D60" s="114">
        <v>22325</v>
      </c>
      <c r="E60" s="114"/>
      <c r="F60" s="114"/>
      <c r="G60" s="114"/>
      <c r="H60" s="114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</row>
    <row r="61" spans="1:24" s="3" customFormat="1" ht="18" customHeight="1">
      <c r="A61" s="114"/>
      <c r="B61" s="156"/>
      <c r="C61" s="157">
        <v>4130</v>
      </c>
      <c r="D61" s="114"/>
      <c r="E61" s="114">
        <v>22325</v>
      </c>
      <c r="F61" s="114">
        <v>22325</v>
      </c>
      <c r="G61" s="114">
        <v>0</v>
      </c>
      <c r="H61" s="114">
        <v>0</v>
      </c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</row>
    <row r="62" spans="1:24" s="3" customFormat="1" ht="18" customHeight="1">
      <c r="A62" s="114"/>
      <c r="B62" s="134">
        <v>85228</v>
      </c>
      <c r="C62" s="157"/>
      <c r="D62" s="114">
        <f>D63+D64+D65</f>
        <v>20657</v>
      </c>
      <c r="E62" s="114">
        <f>E63+E64+E65</f>
        <v>20657</v>
      </c>
      <c r="F62" s="114">
        <f>F63+F64+F65</f>
        <v>20657</v>
      </c>
      <c r="G62" s="114">
        <f>G63+G64+G65</f>
        <v>20657</v>
      </c>
      <c r="H62" s="114">
        <f>H63+H64+H65</f>
        <v>0</v>
      </c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</row>
    <row r="63" spans="1:24" s="3" customFormat="1" ht="18" customHeight="1">
      <c r="A63" s="114"/>
      <c r="B63" s="156"/>
      <c r="C63" s="157">
        <v>2010</v>
      </c>
      <c r="D63" s="114">
        <v>20657</v>
      </c>
      <c r="E63" s="114"/>
      <c r="F63" s="114"/>
      <c r="G63" s="114"/>
      <c r="H63" s="114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</row>
    <row r="64" spans="1:24" s="3" customFormat="1" ht="18" customHeight="1">
      <c r="A64" s="114"/>
      <c r="B64" s="156"/>
      <c r="C64" s="157">
        <v>4110</v>
      </c>
      <c r="D64" s="114"/>
      <c r="E64" s="114">
        <v>1415</v>
      </c>
      <c r="F64" s="114">
        <v>1415</v>
      </c>
      <c r="G64" s="114">
        <v>1415</v>
      </c>
      <c r="H64" s="114">
        <v>0</v>
      </c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</row>
    <row r="65" spans="1:24" s="3" customFormat="1" ht="18" customHeight="1">
      <c r="A65" s="114"/>
      <c r="B65" s="156"/>
      <c r="C65" s="157">
        <v>4170</v>
      </c>
      <c r="D65" s="114"/>
      <c r="E65" s="114">
        <v>19242</v>
      </c>
      <c r="F65" s="114">
        <v>19242</v>
      </c>
      <c r="G65" s="114">
        <v>19242</v>
      </c>
      <c r="H65" s="114">
        <v>0</v>
      </c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</row>
    <row r="66" spans="1:8" s="170" customFormat="1" ht="18" customHeight="1">
      <c r="A66" s="114"/>
      <c r="B66" s="157">
        <v>85295</v>
      </c>
      <c r="C66" s="157"/>
      <c r="D66" s="178">
        <f>D67+D68</f>
        <v>16800</v>
      </c>
      <c r="E66" s="178">
        <f>E67+E68</f>
        <v>16800</v>
      </c>
      <c r="F66" s="178">
        <f>F67+F68</f>
        <v>16800</v>
      </c>
      <c r="G66" s="178">
        <f>G67+G68</f>
        <v>0</v>
      </c>
      <c r="H66" s="178">
        <f>H67+H68</f>
        <v>0</v>
      </c>
    </row>
    <row r="67" spans="1:8" s="170" customFormat="1" ht="18" customHeight="1">
      <c r="A67" s="114"/>
      <c r="B67" s="156"/>
      <c r="C67" s="157">
        <v>2010</v>
      </c>
      <c r="D67" s="178">
        <v>16800</v>
      </c>
      <c r="E67" s="178"/>
      <c r="F67" s="178"/>
      <c r="G67" s="178"/>
      <c r="H67" s="178"/>
    </row>
    <row r="68" spans="1:8" s="170" customFormat="1" ht="18" customHeight="1">
      <c r="A68" s="114"/>
      <c r="B68" s="156"/>
      <c r="C68" s="157">
        <v>3110</v>
      </c>
      <c r="D68" s="178"/>
      <c r="E68" s="178">
        <v>16800</v>
      </c>
      <c r="F68" s="178">
        <v>16800</v>
      </c>
      <c r="G68" s="178">
        <v>0</v>
      </c>
      <c r="H68" s="178">
        <v>0</v>
      </c>
    </row>
    <row r="69" spans="1:8" ht="18" customHeight="1">
      <c r="A69" s="313" t="s">
        <v>222</v>
      </c>
      <c r="B69" s="314"/>
      <c r="C69" s="315"/>
      <c r="D69" s="171">
        <f>SUM(D7,D13,D30,D46)</f>
        <v>3180238</v>
      </c>
      <c r="E69" s="171">
        <f>SUM(E7,E13,E30,E46)</f>
        <v>3180238</v>
      </c>
      <c r="F69" s="171">
        <f>SUM(F7,F13,F30,F46)</f>
        <v>3180238</v>
      </c>
      <c r="G69" s="171">
        <f>SUM(G7,G13,G30,G46)</f>
        <v>272443</v>
      </c>
      <c r="H69" s="171">
        <f>SUM(H7,H13,H30,H46)</f>
        <v>0</v>
      </c>
    </row>
    <row r="70" spans="1:8" ht="18" customHeight="1">
      <c r="A70" s="172"/>
      <c r="B70" s="172"/>
      <c r="C70" s="172"/>
      <c r="D70" s="173"/>
      <c r="E70" s="173"/>
      <c r="F70" s="173"/>
      <c r="G70" s="173"/>
      <c r="H70" s="173"/>
    </row>
    <row r="71" spans="1:6" ht="15.75">
      <c r="A71" s="174" t="s">
        <v>410</v>
      </c>
      <c r="B71" s="175"/>
      <c r="C71" s="175"/>
      <c r="D71" s="175"/>
      <c r="E71" s="175"/>
      <c r="F71" s="175"/>
    </row>
    <row r="72" spans="1:6" ht="15.75">
      <c r="A72" s="174"/>
      <c r="B72" s="175"/>
      <c r="C72" s="175"/>
      <c r="D72" s="175"/>
      <c r="E72" s="175"/>
      <c r="F72" s="175"/>
    </row>
    <row r="73" spans="1:6" ht="27.75" customHeight="1">
      <c r="A73" s="139" t="s">
        <v>0</v>
      </c>
      <c r="B73" s="139" t="s">
        <v>411</v>
      </c>
      <c r="C73" s="139" t="s">
        <v>412</v>
      </c>
      <c r="D73" s="139" t="s">
        <v>413</v>
      </c>
      <c r="E73" s="316" t="s">
        <v>414</v>
      </c>
      <c r="F73" s="317"/>
    </row>
    <row r="74" spans="1:6" ht="18" customHeight="1">
      <c r="A74" s="176">
        <v>750</v>
      </c>
      <c r="B74" s="176">
        <v>75011</v>
      </c>
      <c r="C74" s="176" t="s">
        <v>415</v>
      </c>
      <c r="D74" s="3">
        <v>200</v>
      </c>
      <c r="E74" s="318">
        <v>10</v>
      </c>
      <c r="F74" s="318"/>
    </row>
    <row r="75" spans="1:6" ht="20.25" customHeight="1">
      <c r="A75" s="176">
        <v>852</v>
      </c>
      <c r="B75" s="176">
        <v>85212</v>
      </c>
      <c r="C75" s="177" t="s">
        <v>416</v>
      </c>
      <c r="D75" s="3">
        <v>35200</v>
      </c>
      <c r="E75" s="319">
        <v>12000</v>
      </c>
      <c r="F75" s="318"/>
    </row>
  </sheetData>
  <sheetProtection/>
  <mergeCells count="13">
    <mergeCell ref="E75:F75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69:C69"/>
    <mergeCell ref="E73:F73"/>
    <mergeCell ref="E74:F74"/>
  </mergeCells>
  <printOptions/>
  <pageMargins left="0.7874015748031497" right="0.7874015748031497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3 &amp;"Arial,Normalny"do zarządzenia Nr 97/2011 Burmistrza Miasta Radziejów z dnia 20 grudnia 2011 roku 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2011-12-28T09:48:40Z</cp:lastPrinted>
  <dcterms:created xsi:type="dcterms:W3CDTF">2006-11-07T12:52:19Z</dcterms:created>
  <dcterms:modified xsi:type="dcterms:W3CDTF">2011-12-28T13:04:34Z</dcterms:modified>
  <cp:category/>
  <cp:version/>
  <cp:contentType/>
  <cp:contentStatus/>
</cp:coreProperties>
</file>