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1"/>
  </bookViews>
  <sheets>
    <sheet name="1" sheetId="1" r:id="rId1"/>
    <sheet name="2" sheetId="2" r:id="rId2"/>
  </sheets>
  <definedNames>
    <definedName name="_xlnm._FilterDatabase" localSheetId="0" hidden="1">'1'!$C$1:$C$602</definedName>
    <definedName name="_xlnm._FilterDatabase" localSheetId="1" hidden="1">'2'!$C$1:$C$602</definedName>
  </definedNames>
  <calcPr fullCalcOnLoad="1"/>
</workbook>
</file>

<file path=xl/sharedStrings.xml><?xml version="1.0" encoding="utf-8"?>
<sst xmlns="http://schemas.openxmlformats.org/spreadsheetml/2006/main" count="1123" uniqueCount="399">
  <si>
    <t>Dział</t>
  </si>
  <si>
    <t>w  złotych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</si>
  <si>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</si>
  <si>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</si>
  <si>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</si>
  <si>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</si>
  <si>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</si>
  <si>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</si>
  <si>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</si>
  <si>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</si>
  <si>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Podatek od nieruchomości</t>
  </si>
  <si>
    <t>Różne rozliczenia</t>
  </si>
  <si>
    <t xml:space="preserve">Oświata i wychowanie </t>
  </si>
  <si>
    <t>Szkoły podstawowe</t>
  </si>
  <si>
    <t>Gimnazja</t>
  </si>
  <si>
    <t>Ośrodki pomocy społecznej</t>
  </si>
  <si>
    <t>Edukacyjna opieka wychowawcza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</si>
  <si>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</si>
  <si>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</si>
  <si>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</si>
  <si>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</si>
  <si>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</si>
  <si>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Gospodarka ściekowa i ochrona wód</t>
  </si>
  <si>
    <t>90001</t>
  </si>
  <si>
    <t>90095</t>
  </si>
  <si>
    <t>80104</t>
  </si>
  <si>
    <t>85212</t>
  </si>
  <si>
    <t>852</t>
  </si>
  <si>
    <t>85213</t>
  </si>
  <si>
    <t>85214</t>
  </si>
  <si>
    <t>85219</t>
  </si>
  <si>
    <t>85295</t>
  </si>
  <si>
    <t>85228</t>
  </si>
  <si>
    <t>Usługi opiekuńcze i specjalistyczne usługi opiekuńcze</t>
  </si>
  <si>
    <t>80114</t>
  </si>
  <si>
    <t>Pomoc materialna dla uczniów</t>
  </si>
  <si>
    <t>85415</t>
  </si>
  <si>
    <t>Jednostki specjalistycznego poradnictwa, mieszkania chronione i ośrodki interwencji kryzysowej</t>
  </si>
  <si>
    <t>85220</t>
  </si>
  <si>
    <t>Zespoły obsługi ekonomiczno-administracyjnej szkół</t>
  </si>
  <si>
    <t>§*</t>
  </si>
  <si>
    <t>Nazwa</t>
  </si>
  <si>
    <t>z tego:</t>
  </si>
  <si>
    <t>Wydatki bieżące</t>
  </si>
  <si>
    <t>w tym:</t>
  </si>
  <si>
    <t>010</t>
  </si>
  <si>
    <t>O1030</t>
  </si>
  <si>
    <t>Rolnictwo i łowiectwo</t>
  </si>
  <si>
    <t>Izby rolnicze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</si>
  <si>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</si>
  <si>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</si>
  <si>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</si>
  <si>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</si>
  <si>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</si>
  <si>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</si>
  <si>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</si>
  <si>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</si>
  <si>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</si>
  <si>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</si>
  <si>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</si>
  <si>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</si>
  <si>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</si>
  <si>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</si>
  <si>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</si>
  <si>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</si>
  <si>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</si>
  <si>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</si>
  <si>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</si>
  <si>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</si>
  <si>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</si>
  <si>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</si>
  <si>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</si>
  <si>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</si>
  <si>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</si>
  <si>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</si>
  <si>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</si>
  <si>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</si>
  <si>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</si>
  <si>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</si>
  <si>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</si>
  <si>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</si>
  <si>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</si>
  <si>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</si>
  <si>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</si>
  <si>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</si>
  <si>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</si>
  <si>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</si>
  <si>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</si>
  <si>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</si>
  <si>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</si>
  <si>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</si>
  <si>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</si>
  <si>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</si>
  <si>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</si>
  <si>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Różne wydatki na rzecz osób fizycznych</t>
  </si>
  <si>
    <t>Dodatkowe wynagrodzenia roczne</t>
  </si>
  <si>
    <t>Wpłaty na PFRON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</si>
  <si>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</si>
  <si>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</si>
  <si>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</si>
  <si>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</si>
  <si>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</si>
  <si>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</si>
  <si>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</si>
  <si>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</si>
  <si>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</si>
  <si>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</si>
  <si>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</si>
  <si>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</si>
  <si>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</si>
  <si>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</si>
  <si>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</si>
  <si>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</si>
  <si>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</si>
  <si>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</si>
  <si>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</si>
  <si>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</si>
  <si>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</si>
  <si>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</si>
  <si>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</si>
  <si>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</si>
  <si>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</si>
  <si>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</si>
  <si>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</si>
  <si>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</si>
  <si>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</si>
  <si>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</si>
  <si>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</si>
  <si>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</si>
  <si>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</si>
  <si>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Zakup środków żywności</t>
  </si>
  <si>
    <t>Zakup pomocy naukowych, dydaktycznych i książek</t>
  </si>
  <si>
    <t>Odpis na ZFŚS</t>
  </si>
  <si>
    <t>Dowożenie uczniów do szkół</t>
  </si>
  <si>
    <t>Zakup poocy naukowych, dydaktycznych i książek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</si>
  <si>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</si>
  <si>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</si>
  <si>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</si>
  <si>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</si>
  <si>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</si>
  <si>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</si>
  <si>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</si>
  <si>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</si>
  <si>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</si>
  <si>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</si>
  <si>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</si>
  <si>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</si>
  <si>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</si>
  <si>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 xml:space="preserve">Składki na ubezpieczenia zdrowotne </t>
  </si>
  <si>
    <t>Dodatki mieszkaniowe</t>
  </si>
  <si>
    <t>85495</t>
  </si>
  <si>
    <t>2480</t>
  </si>
  <si>
    <t>3260</t>
  </si>
  <si>
    <t>Inne formy pomocy dla uczniów</t>
  </si>
  <si>
    <t>Oczyszczanie miast i wsi</t>
  </si>
  <si>
    <t>Oświetlenie ulic, placów i dróg</t>
  </si>
  <si>
    <t>Dotacja podmiotowa z budżetu dla samorządowej instytucji kultury</t>
  </si>
  <si>
    <t>O1095</t>
  </si>
  <si>
    <t>O20</t>
  </si>
  <si>
    <t>Leśnictwo</t>
  </si>
  <si>
    <t>O2001</t>
  </si>
  <si>
    <t>Gospodarka leśna</t>
  </si>
  <si>
    <t>Stołówki szkolne</t>
  </si>
  <si>
    <t>Zakup usług obejmujących wykonanie ekspertyz, analiz i opinii</t>
  </si>
  <si>
    <t>Drogi publiczne wojewódzkie</t>
  </si>
  <si>
    <t>Drogi publiczne powiatowe</t>
  </si>
  <si>
    <t>Usuwanie skutków klęsk żywiołowych</t>
  </si>
  <si>
    <t>Wydatki na  zakupy inwestycyjne jednostek budżetowych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</si>
  <si>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</si>
  <si>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</si>
  <si>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</si>
  <si>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</si>
  <si>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 xml:space="preserve">Świetlice szkolne </t>
  </si>
  <si>
    <t>Opłaty za administrowanie i czynsze za budynki, lokale i pomieszczenia garażowe</t>
  </si>
  <si>
    <t>Wpływy i wydatki związane z gromadzeniem środków z opłat produktowych</t>
  </si>
  <si>
    <t>Pozostałe zadania w zakresie polityki społecznej</t>
  </si>
  <si>
    <t>Zwrot dotacji wykorzystanej w nadmiernej wysokości</t>
  </si>
  <si>
    <t xml:space="preserve">Wczesne wspomaganie rozwoju dziecka </t>
  </si>
  <si>
    <t>Izby wytrzeźwień</t>
  </si>
  <si>
    <t xml:space="preserve">Zakup usług pozostałych </t>
  </si>
  <si>
    <t>Zakup artykułów żywności</t>
  </si>
  <si>
    <t>Podróże służbowe zagraniczne</t>
  </si>
  <si>
    <t>Odsetki od dotacji wykorzystanych niezgodnie z przeznaczeniem lub w nadmiernej wysokości</t>
  </si>
  <si>
    <t>Zasiłki stałe</t>
  </si>
  <si>
    <t xml:space="preserve">Dotacje celowe przekazane do samorządu województwa na zadania bieżące realizowane na podstawie porozumień między jst </t>
  </si>
  <si>
    <t>Komendy powiatowe Policji</t>
  </si>
  <si>
    <t>Wpłaty jednostek na fundusz celowy</t>
  </si>
  <si>
    <t>Plan na     2011 r       (6+12)</t>
  </si>
  <si>
    <t>Gospodarka odpadami</t>
  </si>
  <si>
    <t>Dotacje celowe przekazane gminie na zadania bieżące realizowane na podstawie porozumień między jst</t>
  </si>
  <si>
    <t>Spis powszechny i inne</t>
  </si>
  <si>
    <t>Informatyka</t>
  </si>
  <si>
    <t>Wydatki  osobowe nie zaliczane do wynagrodzeń</t>
  </si>
  <si>
    <t>Ochrona różnorodności biologicznej i krajobrazu</t>
  </si>
  <si>
    <t>Roz-  dział</t>
  </si>
  <si>
    <t>obsługa długu</t>
  </si>
  <si>
    <t>dotacje na zadania bieżące</t>
  </si>
  <si>
    <t>inwestycje i zakupy inwestycyjne</t>
  </si>
  <si>
    <t>zakup i objęcie akcji i udziałów oraz wniesienie wkładów do spółek prawa handlowego</t>
  </si>
  <si>
    <t>Opłaty na rzecz samorządu terytorialnego</t>
  </si>
  <si>
    <t>Zasiłki i pomoc w naturze oraz składki na ubezpieczenia emerytalne i rentowe</t>
  </si>
  <si>
    <t xml:space="preserve">Obiekty sportowe </t>
  </si>
  <si>
    <t>wydatki jednostek budżeto-   wych</t>
  </si>
  <si>
    <t>wynagro- dzenia i składki od nich naliczane</t>
  </si>
  <si>
    <t>świadcze-  nia na rzecz osób fizycz-  nych</t>
  </si>
  <si>
    <t>wypłaty z tytułu poręczeń i gwara- ncji</t>
  </si>
  <si>
    <t>Wydatki mająt-kowe</t>
  </si>
  <si>
    <t>na programy finansowa-  ne z udziałem środków, o których mowa w art.. 5 ust. 1 pkt 2 i  3</t>
  </si>
  <si>
    <t xml:space="preserve">Oddziały przedszkolne w szkołach podstawowych </t>
  </si>
  <si>
    <t>Świadczenia rodzinne, świadczenie z funduszu alimentacyjnego oraz składki na ubezpieczenia emerytalne i rentowe z ubezpieczenia społecznego</t>
  </si>
  <si>
    <t>Wypłaty gmin na rzecz izb rolniczych w wysokości 2% uzyskanych wpływów z podatku rolnego</t>
  </si>
  <si>
    <t xml:space="preserve">Opłaty z tytułu zakupu usług teleko- munikacyjnych świadczonych w ruchomej publicznej sieci telefonicznej </t>
  </si>
  <si>
    <t>Rady Gmin (miast i miast na prawach powiatu)</t>
  </si>
  <si>
    <t>Urzędy gmin (miast i miast na prawach powiatu)</t>
  </si>
  <si>
    <t>Wydatki osobowe niezaliczane do wynagrodzeń</t>
  </si>
  <si>
    <t>Zakup leków, wyrobów medycznych i produktów biobójczych</t>
  </si>
  <si>
    <t>Opłaty  tytułu zakupu usług telekomu- nikacyjnych świadczonych w stacjo- narnej publicznej sieci telefonicznej</t>
  </si>
  <si>
    <t>Zakup usług dostępu do sieci Internet</t>
  </si>
  <si>
    <t>Podatek od towarów i usług (VAT)</t>
  </si>
  <si>
    <t>Promocja jednoostek samorządu terytorialnego</t>
  </si>
  <si>
    <t>Wpłaty gmin i powiatów na rzecz innych jst oraz związków gmin lub związków powiatów na dofinansowanie zadań bieżących</t>
  </si>
  <si>
    <t>Dochody od osób prawnych, od osób fizycznych i od innych jedn. nieposiadających osobowości prawnej oraz wydatki związane z ich poborem</t>
  </si>
  <si>
    <t>Odsetki i dyskonto od skarbowych papierów wartościowych, kredytów i  pożyczek oraz innych instrumentów finansowych, związanych z obsługą długu publicznego</t>
  </si>
  <si>
    <t>Dotacje celowe przekazane gminie na zadania bieżące realizowane na podstawie zawartych porozumień</t>
  </si>
  <si>
    <t>Zakup usług przez jst od innych jst</t>
  </si>
  <si>
    <t>Zwrot dotacji oraz płatności, w tym wykorzystanych niezgodnie z przez- naczeniem lub wykorzystanych z na- ruszeniem procedur, o których mowa w art.. 184 ustawy, pobranych niena- leżnie lub w nadmiernej wysokości</t>
  </si>
  <si>
    <t>Odsetki od dotacji oraz płatności: wykorzystanych niezgodnie z przez- naczeniem lub wykorzystanych z na- ruszeniem procedur, o których mowa w art.. 184 ustawy, pobranych niena- leżnie lub w nadmiernej wysokości</t>
  </si>
  <si>
    <t>Składki na ubezpieczenie zdrowotne opłacane za osoby pobierające niektóre świadczenia z pomocy społecznej oraz niektóre świadczenia rodzinne oraz za osoby uczestniczące w zajęciach w centrum integracji społecznej</t>
  </si>
  <si>
    <t>Utrzymanie zieleni w miastach i gminach</t>
  </si>
  <si>
    <t>Zmniejsze- nie</t>
  </si>
  <si>
    <t>Zwiększe-nie</t>
  </si>
  <si>
    <t xml:space="preserve"> Zmiany w planie wydatków budżetu Miasta Radziejów na  2011 r.</t>
  </si>
  <si>
    <t>Pozostałe podatki na rzecz budż.jst</t>
  </si>
  <si>
    <t>Pobór podatków, opłat i niepodatko- wych należności budżetowych</t>
  </si>
  <si>
    <t xml:space="preserve">Kultura fizyczna </t>
  </si>
  <si>
    <t xml:space="preserve">Razem </t>
  </si>
  <si>
    <t xml:space="preserve">Zadania w zakresie kultury fizycznej </t>
  </si>
  <si>
    <t>Dotacja celowa z budżetu na finansowanie lub dofinansowanie zadań zleconych do realizacji stowarzyszeniom</t>
  </si>
  <si>
    <t>wydatki na programy finansowa- ne z udzia- łem środ- ków, o któ- rych mowa w art.. 5. ust.1 pkt. 3</t>
  </si>
  <si>
    <t>wydatki związane z realizacją statuto-  wych zadań</t>
  </si>
  <si>
    <t xml:space="preserve">Nagrody o charakterze szczególnym nie zaliczane do wynagrodzeń </t>
  </si>
  <si>
    <t>Zmiany  w  planie  dochodów  budżetu  gminy  na  2011 r.</t>
  </si>
  <si>
    <t>Rozdział</t>
  </si>
  <si>
    <t>§</t>
  </si>
  <si>
    <t>Źródło dochodów</t>
  </si>
  <si>
    <t>Zwiększe-  nie</t>
  </si>
  <si>
    <t>Plan na 2011r.</t>
  </si>
  <si>
    <t>dochody bieżące</t>
  </si>
  <si>
    <t>dochody majątkowe</t>
  </si>
  <si>
    <t>Pozostała działaność</t>
  </si>
  <si>
    <t xml:space="preserve">Dotacje celowe otrzymane z budżetu na real. zadań bieżących z  zakresu adm.rządowej zleconych gminie </t>
  </si>
  <si>
    <t>0580</t>
  </si>
  <si>
    <t>Grzywny i inne kary pieniężne od osób prawnych i innych jednostek organizacyjnych</t>
  </si>
  <si>
    <t>6207</t>
  </si>
  <si>
    <t xml:space="preserve">Dotacje celowe w ramach programów  finansowanych z udziałem środków europejskich oraz środków o których mowa w art. 5 ust. 1 pkt 3 oraz ust. 3 pkt 5 i 6 ustawy lub płatności w ramach środków europejskich </t>
  </si>
  <si>
    <t>0470</t>
  </si>
  <si>
    <t>Wpływy z opłat za zarząd, użytkowanie i użytkowanie wieczyste nieruchomości</t>
  </si>
  <si>
    <t>0750</t>
  </si>
  <si>
    <t>Dochody z najmu i dzierżawy składników majątkowych SP, JST lub innych jednostek zaliczanych do sektora finansów publicznych oraz innych umów o podobnym charakterze</t>
  </si>
  <si>
    <t>0760</t>
  </si>
  <si>
    <t>Wpływy z tytułu przekształcenia prawa użytkowania wieczystego przysługujące osobom fizycznym w prawo własności</t>
  </si>
  <si>
    <t>0770</t>
  </si>
  <si>
    <t>Wpłaty z tytułu odpłatnego nabycia prawa własności oraz prawa użytkowania wieczystego nieruchomości</t>
  </si>
  <si>
    <t>0830</t>
  </si>
  <si>
    <t>Wpływy z usług</t>
  </si>
  <si>
    <t>0920</t>
  </si>
  <si>
    <t>0970</t>
  </si>
  <si>
    <t>Wpływy z różnych dochodów</t>
  </si>
  <si>
    <t xml:space="preserve">Dotacje celowe w ramach programów  finansowanych z udziałem środków europejskich oraz środków o których mowa w art.. 5 ust. 1 pkt 3 oraz ust. 3 pkt 5 i 6 ustawy lub płatności w ramach środków europejskich </t>
  </si>
  <si>
    <t>710</t>
  </si>
  <si>
    <t>71004</t>
  </si>
  <si>
    <t>2320</t>
  </si>
  <si>
    <t>Dotacje celowe otrzymane z powiatu na zadania bieżące realizowane na podstawie porozumień między j.s.t.</t>
  </si>
  <si>
    <t>2010</t>
  </si>
  <si>
    <t xml:space="preserve">Dotacje celowe otrzymane z budżetu na realizację zadań bieżących z  zakresu administracji rządowej zleconych gminie </t>
  </si>
  <si>
    <t>2360</t>
  </si>
  <si>
    <t>Dochody jst związane z realizacją zadań z zakresu administracji rządowej oraz innych zadań zleconych ustawami</t>
  </si>
  <si>
    <t>Urzędy gmin (miast i miast na pr. powiat)</t>
  </si>
  <si>
    <t>0870</t>
  </si>
  <si>
    <t>Wpływy ze sprzedaży składników majątkowych</t>
  </si>
  <si>
    <t>0960</t>
  </si>
  <si>
    <t>Otrzymane spadki, zapisy i darowizny otrzymane w formie pieniężnej</t>
  </si>
  <si>
    <t>75056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</si>
  <si>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</si>
  <si>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</si>
  <si>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754</t>
  </si>
  <si>
    <t>75412</t>
  </si>
  <si>
    <t>Wpływy ze sprzedaży skł. majątkowych</t>
  </si>
  <si>
    <t>Dochody od osób prawnych,od osób fiz. i innych jedn.nie posiadających osobowości prawnej oraz wydatki związane z ich poborem</t>
  </si>
  <si>
    <t>Wpływy z podatku dochodowego od osób fizycznych</t>
  </si>
  <si>
    <t>0350</t>
  </si>
  <si>
    <t>Podatek od działalności gospodarczej osób fiz. opłacany w formie karty podatkowej</t>
  </si>
  <si>
    <t>0910</t>
  </si>
  <si>
    <t>Odsetki od nieterminowych wpłat z tytułu podatków i opłat</t>
  </si>
  <si>
    <t>Wpływy z podatku rolnego,leśnego, czynności cywilno prawnych, podatków i opłat lokalnych od osób prawnych i innych jednostek organizacyjnych</t>
  </si>
  <si>
    <t>0310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</si>
  <si>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</si>
  <si>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</si>
  <si>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</si>
  <si>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</si>
  <si>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</si>
  <si>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</si>
  <si>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</si>
  <si>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 prawnych</t>
  </si>
  <si>
    <t>Wpływy z podatku rolnego, leśnego, spadków i darowizn, czynności cywilno-prawnych  oraz podatków i opłat lokalnych od osób fizycznych</t>
  </si>
  <si>
    <t>0360</t>
  </si>
  <si>
    <t>Podatek od spadków i darowizn</t>
  </si>
  <si>
    <t>0370</t>
  </si>
  <si>
    <t>Opłata od posiadania psa</t>
  </si>
  <si>
    <t>0430</t>
  </si>
  <si>
    <t>Wpływy z opłaty targowej</t>
  </si>
  <si>
    <t>Podatek od czynności cywilno-prawnych</t>
  </si>
  <si>
    <t>0560</t>
  </si>
  <si>
    <t>Zaległości podatków zniesionych</t>
  </si>
  <si>
    <t>Wpływy z innych opłat stanowiących dochód  j.s.t. na podstawie ustaw</t>
  </si>
  <si>
    <t>0410</t>
  </si>
  <si>
    <t>Wpływy z opłaty skarbowej</t>
  </si>
  <si>
    <t>0480</t>
  </si>
  <si>
    <t>Wpływy z opłat za zezwolenia na sprzedaż napojów alkoholowych</t>
  </si>
  <si>
    <t>0490</t>
  </si>
  <si>
    <t>Wpływy z innych lokalnych opłat pobieranych przez jst na podstawie odrębnych ustaw</t>
  </si>
  <si>
    <t>0590</t>
  </si>
  <si>
    <t>Wpływy z opłat za koncesje i licencje</t>
  </si>
  <si>
    <t>0690</t>
  </si>
  <si>
    <t>Wpływy z różnych opłat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</si>
  <si>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</si>
  <si>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</si>
  <si>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</si>
  <si>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</si>
  <si>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</si>
  <si>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jst</t>
  </si>
  <si>
    <t>2920</t>
  </si>
  <si>
    <t>Subwencje ogólne z budżetu państwa</t>
  </si>
  <si>
    <t>75802</t>
  </si>
  <si>
    <t>Uzupełnienie subwencji ogólnej dla jst</t>
  </si>
  <si>
    <t>75807</t>
  </si>
  <si>
    <t>Część wyrównawcza subwencji ogólnej dla gmin</t>
  </si>
  <si>
    <t>75814</t>
  </si>
  <si>
    <t>Różne rozliczenia finansowe</t>
  </si>
  <si>
    <t>75831</t>
  </si>
  <si>
    <t>Część równoważąca subwencji ogólnej dla gmin</t>
  </si>
  <si>
    <t>Otrzymane spadki, zapisy i darowizny w postaci pieniężnej</t>
  </si>
  <si>
    <t>Dotacje celowe otrzymane z gminy na zadania bieżące realizowane na podstawie porozumień (umów) między jst</t>
  </si>
  <si>
    <t xml:space="preserve">Przedszkola </t>
  </si>
  <si>
    <t>Wpływy z darowizn</t>
  </si>
  <si>
    <t>0921</t>
  </si>
  <si>
    <t>2701</t>
  </si>
  <si>
    <t>Środki na dofinansowanie własnych zadań bieżących pozyskane z innych źródeł</t>
  </si>
  <si>
    <t>80148</t>
  </si>
  <si>
    <t>Stołówki szkolne i przedszkolne</t>
  </si>
  <si>
    <t>80195</t>
  </si>
  <si>
    <t>2030</t>
  </si>
  <si>
    <t>Dotacje celowe otrzymane z budżetu państwa na realizację własnych zadań bieżących gmin</t>
  </si>
  <si>
    <t>851</t>
  </si>
  <si>
    <t>85154</t>
  </si>
  <si>
    <t>Pomoc społeczna</t>
  </si>
  <si>
    <t xml:space="preserve">0970 </t>
  </si>
  <si>
    <t xml:space="preserve">Wpływy z różnych dochodów </t>
  </si>
  <si>
    <t xml:space="preserve">Dotacje celowe otrzymane z budżetu państwa na realizację zadań bieżących z  zakresu administracji rządowej zleconych gminie </t>
  </si>
  <si>
    <t>Dochody jst związane z realizacją zadań z zakresu adm.rządowej oraz innych zadań zleconych ustawami</t>
  </si>
  <si>
    <t>Składki na ubezpieczenie zdrowotne opłacane za osoby pobierające świadczenia z pomocy społecznej, niektóre świadczenia rodzinne oraz osoby uczestniczące w zajęciach w centrum integracji społecznej</t>
  </si>
  <si>
    <t xml:space="preserve">Dotacje celowe otrzymane z budżetu państwa  na realizację  zadań bieżących z  zakresu administracji rządowej zleconych gminie </t>
  </si>
  <si>
    <t>85216</t>
  </si>
  <si>
    <t>85278</t>
  </si>
  <si>
    <t>Usuwanie klęsk żywiołowych</t>
  </si>
  <si>
    <t>2330</t>
  </si>
  <si>
    <t>Dotacje celewe otrzymane od samorządu województwa na zadania bieżące realizowane na podstawie porozumień</t>
  </si>
  <si>
    <t>853</t>
  </si>
  <si>
    <t>85395</t>
  </si>
  <si>
    <t>2007</t>
  </si>
  <si>
    <t>2009</t>
  </si>
  <si>
    <t>854</t>
  </si>
  <si>
    <t>85404</t>
  </si>
  <si>
    <t>Wczesne wspomaganie rozwoju dziecka</t>
  </si>
  <si>
    <t>0570</t>
  </si>
  <si>
    <t>Grzywny, mandaty i inne kary pieniężne od osób fizycznych</t>
  </si>
  <si>
    <t>90004</t>
  </si>
  <si>
    <t>Zieleń w miastach</t>
  </si>
  <si>
    <t>2460</t>
  </si>
  <si>
    <t>Środki otrzymane od pozostałych jednostek sektora finansów publicznych na realizację zadań bieżących jednostek zaliczanych do sektora finansów publicznych</t>
  </si>
  <si>
    <t>90015</t>
  </si>
  <si>
    <t>Oświetlenie ulic, placów</t>
  </si>
  <si>
    <t>90019</t>
  </si>
  <si>
    <t>Wpływy i wydatki związane z gromadzeniem środków z opłat i kar za korzystanie ze środowiska</t>
  </si>
  <si>
    <t>90020</t>
  </si>
  <si>
    <t>0400</t>
  </si>
  <si>
    <t>Wpływy z opłaty produktowej</t>
  </si>
  <si>
    <t>Wpływy z róznych dochodów</t>
  </si>
  <si>
    <t>Dotacje celowe otrzymane z powiatu na zadania bieżące realizowane na postawie porozumień między j.s.t.</t>
  </si>
  <si>
    <t>926</t>
  </si>
  <si>
    <t>Kultura fizyczna</t>
  </si>
  <si>
    <t>92601</t>
  </si>
  <si>
    <t>Obiekty sportowe</t>
  </si>
  <si>
    <t>92695</t>
  </si>
  <si>
    <t>Dochody z najmu i dzierżawy składników majątkowych</t>
  </si>
  <si>
    <t>Dochody ogółem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</si>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</sst>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9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i/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2"/>
      <name val="Arial CE"/>
      <family val="0"/>
    </font>
    <font>
      <b/>
      <sz val="16"/>
      <name val="Arial CE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1" fillId="0" borderId="0">
      <alignment/>
      <protection/>
    </xf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3" fontId="12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12" fillId="0" borderId="10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 wrapText="1"/>
    </xf>
    <xf numFmtId="3" fontId="0" fillId="0" borderId="15" xfId="0" applyNumberForma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 wrapText="1"/>
    </xf>
    <xf numFmtId="1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vertical="center" wrapText="1"/>
    </xf>
    <xf numFmtId="3" fontId="7" fillId="0" borderId="12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4" fontId="18" fillId="0" borderId="0" xfId="0" applyNumberFormat="1" applyFont="1" applyFill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3" fontId="7" fillId="0" borderId="15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7" fillId="33" borderId="10" xfId="0" applyNumberFormat="1" applyFont="1" applyFill="1" applyBorder="1" applyAlignment="1">
      <alignment vertical="center" wrapText="1"/>
    </xf>
    <xf numFmtId="3" fontId="17" fillId="33" borderId="10" xfId="0" applyNumberFormat="1" applyFont="1" applyFill="1" applyBorder="1" applyAlignment="1">
      <alignment vertical="center"/>
    </xf>
    <xf numFmtId="3" fontId="12" fillId="33" borderId="1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vertical="center" wrapText="1"/>
    </xf>
    <xf numFmtId="3" fontId="12" fillId="33" borderId="11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 wrapText="1"/>
    </xf>
    <xf numFmtId="3" fontId="12" fillId="0" borderId="17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 wrapText="1"/>
    </xf>
    <xf numFmtId="3" fontId="12" fillId="0" borderId="12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3" fontId="12" fillId="0" borderId="15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3" fontId="0" fillId="0" borderId="16" xfId="0" applyNumberFormat="1" applyFont="1" applyFill="1" applyBorder="1" applyAlignment="1">
      <alignment vertical="center" wrapText="1"/>
    </xf>
    <xf numFmtId="3" fontId="7" fillId="0" borderId="16" xfId="0" applyNumberFormat="1" applyFont="1" applyFill="1" applyBorder="1" applyAlignment="1">
      <alignment vertical="center" wrapText="1"/>
    </xf>
    <xf numFmtId="3" fontId="12" fillId="0" borderId="16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12" fillId="0" borderId="19" xfId="0" applyNumberFormat="1" applyFont="1" applyFill="1" applyBorder="1" applyAlignment="1">
      <alignment vertical="center"/>
    </xf>
    <xf numFmtId="3" fontId="12" fillId="0" borderId="13" xfId="0" applyNumberFormat="1" applyFon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vertical="top" wrapText="1"/>
    </xf>
    <xf numFmtId="49" fontId="7" fillId="0" borderId="20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vertical="top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7" fillId="0" borderId="0" xfId="52" applyFont="1" applyBorder="1" applyAlignment="1">
      <alignment horizontal="center"/>
      <protection/>
    </xf>
    <xf numFmtId="3" fontId="38" fillId="0" borderId="0" xfId="52" applyNumberFormat="1" applyFont="1" applyAlignment="1">
      <alignment horizontal="center"/>
      <protection/>
    </xf>
    <xf numFmtId="3" fontId="39" fillId="0" borderId="0" xfId="0" applyNumberFormat="1" applyFont="1" applyAlignment="1">
      <alignment horizontal="center"/>
    </xf>
    <xf numFmtId="3" fontId="40" fillId="0" borderId="0" xfId="0" applyNumberFormat="1" applyFont="1" applyAlignment="1">
      <alignment vertical="center"/>
    </xf>
    <xf numFmtId="0" fontId="40" fillId="0" borderId="0" xfId="0" applyFont="1" applyAlignment="1">
      <alignment/>
    </xf>
    <xf numFmtId="0" fontId="14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3" fontId="18" fillId="0" borderId="0" xfId="52" applyNumberFormat="1" applyFont="1" applyAlignment="1">
      <alignment horizontal="right"/>
      <protection/>
    </xf>
    <xf numFmtId="3" fontId="37" fillId="0" borderId="0" xfId="52" applyNumberFormat="1" applyFont="1" applyFill="1">
      <alignment/>
      <protection/>
    </xf>
    <xf numFmtId="0" fontId="37" fillId="0" borderId="15" xfId="52" applyFont="1" applyBorder="1" applyAlignment="1">
      <alignment horizontal="center"/>
      <protection/>
    </xf>
    <xf numFmtId="0" fontId="37" fillId="0" borderId="0" xfId="52" applyFont="1">
      <alignment/>
      <protection/>
    </xf>
    <xf numFmtId="3" fontId="37" fillId="0" borderId="0" xfId="52" applyNumberFormat="1" applyFont="1" applyAlignment="1">
      <alignment horizontal="right"/>
      <protection/>
    </xf>
    <xf numFmtId="3" fontId="37" fillId="0" borderId="0" xfId="52" applyNumberFormat="1" applyFont="1" applyFill="1" applyAlignment="1">
      <alignment horizontal="center"/>
      <protection/>
    </xf>
    <xf numFmtId="0" fontId="14" fillId="0" borderId="13" xfId="52" applyFont="1" applyFill="1" applyBorder="1" applyAlignment="1">
      <alignment horizontal="center" vertical="center"/>
      <protection/>
    </xf>
    <xf numFmtId="0" fontId="14" fillId="0" borderId="13" xfId="52" applyFont="1" applyFill="1" applyBorder="1" applyAlignment="1">
      <alignment horizontal="center" vertical="center" wrapText="1"/>
      <protection/>
    </xf>
    <xf numFmtId="3" fontId="14" fillId="0" borderId="13" xfId="52" applyNumberFormat="1" applyFont="1" applyFill="1" applyBorder="1" applyAlignment="1">
      <alignment horizontal="center" vertical="center" wrapText="1"/>
      <protection/>
    </xf>
    <xf numFmtId="3" fontId="40" fillId="0" borderId="11" xfId="0" applyNumberFormat="1" applyFont="1" applyBorder="1" applyAlignment="1">
      <alignment horizontal="center" vertical="center"/>
    </xf>
    <xf numFmtId="3" fontId="40" fillId="0" borderId="16" xfId="0" applyNumberFormat="1" applyFont="1" applyBorder="1" applyAlignment="1">
      <alignment horizontal="center" vertical="center"/>
    </xf>
    <xf numFmtId="0" fontId="14" fillId="0" borderId="17" xfId="52" applyFont="1" applyFill="1" applyBorder="1" applyAlignment="1">
      <alignment horizontal="center" vertical="center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3" fontId="40" fillId="0" borderId="17" xfId="0" applyNumberFormat="1" applyFont="1" applyBorder="1" applyAlignment="1">
      <alignment horizontal="center" vertical="center" wrapText="1"/>
    </xf>
    <xf numFmtId="3" fontId="14" fillId="0" borderId="17" xfId="52" applyNumberFormat="1" applyFont="1" applyFill="1" applyBorder="1" applyAlignment="1">
      <alignment horizontal="center" vertical="center" wrapText="1"/>
      <protection/>
    </xf>
    <xf numFmtId="3" fontId="40" fillId="0" borderId="10" xfId="0" applyNumberFormat="1" applyFont="1" applyBorder="1" applyAlignment="1">
      <alignment horizontal="center" vertical="center" wrapText="1"/>
    </xf>
    <xf numFmtId="3" fontId="37" fillId="0" borderId="10" xfId="52" applyNumberFormat="1" applyFont="1" applyBorder="1" applyAlignment="1">
      <alignment horizontal="right" vertical="center"/>
      <protection/>
    </xf>
    <xf numFmtId="49" fontId="14" fillId="0" borderId="17" xfId="52" applyNumberFormat="1" applyFont="1" applyBorder="1" applyAlignment="1">
      <alignment horizontal="center" vertical="center"/>
      <protection/>
    </xf>
    <xf numFmtId="0" fontId="14" fillId="0" borderId="17" xfId="52" applyFont="1" applyBorder="1" applyAlignment="1">
      <alignment vertical="center"/>
      <protection/>
    </xf>
    <xf numFmtId="0" fontId="14" fillId="0" borderId="17" xfId="52" applyFont="1" applyBorder="1" applyAlignment="1">
      <alignment horizontal="left" vertical="center"/>
      <protection/>
    </xf>
    <xf numFmtId="3" fontId="14" fillId="0" borderId="17" xfId="52" applyNumberFormat="1" applyFont="1" applyBorder="1" applyAlignment="1">
      <alignment horizontal="right" vertical="center"/>
      <protection/>
    </xf>
    <xf numFmtId="0" fontId="37" fillId="0" borderId="17" xfId="52" applyFont="1" applyBorder="1" applyAlignment="1">
      <alignment horizontal="center" vertical="center"/>
      <protection/>
    </xf>
    <xf numFmtId="0" fontId="37" fillId="0" borderId="17" xfId="52" applyFont="1" applyBorder="1" applyAlignment="1">
      <alignment vertical="center"/>
      <protection/>
    </xf>
    <xf numFmtId="0" fontId="37" fillId="0" borderId="17" xfId="52" applyFont="1" applyBorder="1" applyAlignment="1">
      <alignment horizontal="left" vertical="center"/>
      <protection/>
    </xf>
    <xf numFmtId="3" fontId="37" fillId="0" borderId="17" xfId="52" applyNumberFormat="1" applyFont="1" applyBorder="1" applyAlignment="1">
      <alignment horizontal="right" vertical="center"/>
      <protection/>
    </xf>
    <xf numFmtId="0" fontId="40" fillId="33" borderId="10" xfId="0" applyFont="1" applyFill="1" applyBorder="1" applyAlignment="1">
      <alignment horizontal="left" vertical="center" wrapText="1"/>
    </xf>
    <xf numFmtId="3" fontId="40" fillId="33" borderId="17" xfId="0" applyNumberFormat="1" applyFont="1" applyFill="1" applyBorder="1" applyAlignment="1">
      <alignment horizontal="right" vertical="center" wrapText="1"/>
    </xf>
    <xf numFmtId="3" fontId="37" fillId="0" borderId="17" xfId="52" applyNumberFormat="1" applyFont="1" applyFill="1" applyBorder="1" applyAlignment="1">
      <alignment horizontal="right" vertical="center"/>
      <protection/>
    </xf>
    <xf numFmtId="3" fontId="40" fillId="0" borderId="10" xfId="0" applyNumberFormat="1" applyFont="1" applyFill="1" applyBorder="1" applyAlignment="1">
      <alignment vertical="center"/>
    </xf>
    <xf numFmtId="0" fontId="14" fillId="0" borderId="17" xfId="52" applyFont="1" applyBorder="1" applyAlignment="1">
      <alignment horizontal="center" vertical="center"/>
      <protection/>
    </xf>
    <xf numFmtId="0" fontId="41" fillId="33" borderId="17" xfId="0" applyFont="1" applyFill="1" applyBorder="1" applyAlignment="1">
      <alignment horizontal="left" vertical="center" wrapText="1"/>
    </xf>
    <xf numFmtId="3" fontId="41" fillId="33" borderId="17" xfId="0" applyNumberFormat="1" applyFont="1" applyFill="1" applyBorder="1" applyAlignment="1">
      <alignment horizontal="right" vertical="center" wrapText="1"/>
    </xf>
    <xf numFmtId="3" fontId="14" fillId="0" borderId="17" xfId="52" applyNumberFormat="1" applyFont="1" applyFill="1" applyBorder="1" applyAlignment="1">
      <alignment horizontal="right" vertical="center"/>
      <protection/>
    </xf>
    <xf numFmtId="0" fontId="41" fillId="0" borderId="0" xfId="0" applyFont="1" applyAlignment="1">
      <alignment/>
    </xf>
    <xf numFmtId="49" fontId="37" fillId="0" borderId="17" xfId="52" applyNumberFormat="1" applyFont="1" applyBorder="1" applyAlignment="1">
      <alignment horizontal="center" vertical="center"/>
      <protection/>
    </xf>
    <xf numFmtId="0" fontId="37" fillId="0" borderId="17" xfId="52" applyFont="1" applyBorder="1" applyAlignment="1">
      <alignment horizontal="left" vertical="center" wrapText="1"/>
      <protection/>
    </xf>
    <xf numFmtId="3" fontId="37" fillId="0" borderId="17" xfId="52" applyNumberFormat="1" applyFont="1" applyBorder="1" applyAlignment="1">
      <alignment horizontal="right" vertical="center" wrapText="1"/>
      <protection/>
    </xf>
    <xf numFmtId="3" fontId="40" fillId="0" borderId="10" xfId="0" applyNumberFormat="1" applyFont="1" applyBorder="1" applyAlignment="1">
      <alignment vertical="center"/>
    </xf>
    <xf numFmtId="3" fontId="40" fillId="0" borderId="17" xfId="0" applyNumberFormat="1" applyFont="1" applyBorder="1" applyAlignment="1">
      <alignment vertical="center"/>
    </xf>
    <xf numFmtId="49" fontId="41" fillId="0" borderId="17" xfId="0" applyNumberFormat="1" applyFont="1" applyBorder="1" applyAlignment="1">
      <alignment horizontal="center" vertical="center"/>
    </xf>
    <xf numFmtId="3" fontId="41" fillId="0" borderId="17" xfId="0" applyNumberFormat="1" applyFont="1" applyFill="1" applyBorder="1" applyAlignment="1">
      <alignment vertical="center"/>
    </xf>
    <xf numFmtId="0" fontId="40" fillId="0" borderId="0" xfId="0" applyFont="1" applyBorder="1" applyAlignment="1">
      <alignment/>
    </xf>
    <xf numFmtId="49" fontId="40" fillId="0" borderId="10" xfId="0" applyNumberFormat="1" applyFont="1" applyBorder="1" applyAlignment="1">
      <alignment horizontal="center" vertical="center"/>
    </xf>
    <xf numFmtId="3" fontId="40" fillId="33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3" fontId="40" fillId="0" borderId="10" xfId="0" applyNumberFormat="1" applyFont="1" applyFill="1" applyBorder="1" applyAlignment="1">
      <alignment vertical="center"/>
    </xf>
    <xf numFmtId="3" fontId="40" fillId="0" borderId="10" xfId="0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/>
    </xf>
    <xf numFmtId="49" fontId="41" fillId="0" borderId="10" xfId="0" applyNumberFormat="1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 wrapText="1"/>
    </xf>
    <xf numFmtId="3" fontId="41" fillId="33" borderId="10" xfId="0" applyNumberFormat="1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 vertical="center"/>
    </xf>
    <xf numFmtId="0" fontId="37" fillId="0" borderId="10" xfId="52" applyFont="1" applyBorder="1" applyAlignment="1">
      <alignment vertical="center"/>
      <protection/>
    </xf>
    <xf numFmtId="3" fontId="37" fillId="0" borderId="10" xfId="52" applyNumberFormat="1" applyFont="1" applyFill="1" applyBorder="1" applyAlignment="1">
      <alignment vertical="center"/>
      <protection/>
    </xf>
    <xf numFmtId="3" fontId="14" fillId="0" borderId="10" xfId="52" applyNumberFormat="1" applyFont="1" applyFill="1" applyBorder="1" applyAlignment="1">
      <alignment vertical="center"/>
      <protection/>
    </xf>
    <xf numFmtId="3" fontId="40" fillId="0" borderId="10" xfId="0" applyNumberFormat="1" applyFont="1" applyFill="1" applyBorder="1" applyAlignment="1">
      <alignment horizontal="right" vertical="center"/>
    </xf>
    <xf numFmtId="3" fontId="40" fillId="33" borderId="10" xfId="0" applyNumberFormat="1" applyFont="1" applyFill="1" applyBorder="1" applyAlignment="1">
      <alignment horizontal="right" vertical="center"/>
    </xf>
    <xf numFmtId="49" fontId="40" fillId="0" borderId="10" xfId="0" applyNumberFormat="1" applyFont="1" applyBorder="1" applyAlignment="1">
      <alignment horizontal="left" vertical="center"/>
    </xf>
    <xf numFmtId="49" fontId="41" fillId="0" borderId="17" xfId="0" applyNumberFormat="1" applyFont="1" applyBorder="1" applyAlignment="1">
      <alignment horizontal="center" vertical="center"/>
    </xf>
    <xf numFmtId="0" fontId="41" fillId="33" borderId="17" xfId="0" applyFont="1" applyFill="1" applyBorder="1" applyAlignment="1">
      <alignment horizontal="left" vertical="center" wrapText="1"/>
    </xf>
    <xf numFmtId="3" fontId="41" fillId="33" borderId="20" xfId="0" applyNumberFormat="1" applyFont="1" applyFill="1" applyBorder="1" applyAlignment="1">
      <alignment horizontal="right" vertical="center" wrapText="1"/>
    </xf>
    <xf numFmtId="3" fontId="41" fillId="0" borderId="20" xfId="0" applyNumberFormat="1" applyFont="1" applyFill="1" applyBorder="1" applyAlignment="1">
      <alignment horizontal="right" vertical="center" wrapText="1"/>
    </xf>
    <xf numFmtId="49" fontId="41" fillId="0" borderId="10" xfId="0" applyNumberFormat="1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 wrapText="1"/>
    </xf>
    <xf numFmtId="3" fontId="41" fillId="33" borderId="10" xfId="0" applyNumberFormat="1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49" fontId="40" fillId="0" borderId="17" xfId="0" applyNumberFormat="1" applyFont="1" applyBorder="1" applyAlignment="1">
      <alignment horizontal="center" vertical="center"/>
    </xf>
    <xf numFmtId="0" fontId="40" fillId="33" borderId="17" xfId="0" applyFont="1" applyFill="1" applyBorder="1" applyAlignment="1">
      <alignment horizontal="left" vertical="center" wrapText="1"/>
    </xf>
    <xf numFmtId="3" fontId="40" fillId="0" borderId="17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horizontal="right" vertical="center"/>
    </xf>
    <xf numFmtId="3" fontId="41" fillId="33" borderId="17" xfId="0" applyNumberFormat="1" applyFont="1" applyFill="1" applyBorder="1" applyAlignment="1">
      <alignment horizontal="right" vertical="center"/>
    </xf>
    <xf numFmtId="3" fontId="40" fillId="33" borderId="10" xfId="0" applyNumberFormat="1" applyFont="1" applyFill="1" applyBorder="1" applyAlignment="1">
      <alignment vertical="center"/>
    </xf>
    <xf numFmtId="3" fontId="40" fillId="0" borderId="10" xfId="0" applyNumberFormat="1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wrapText="1"/>
    </xf>
    <xf numFmtId="3" fontId="40" fillId="33" borderId="10" xfId="0" applyNumberFormat="1" applyFont="1" applyFill="1" applyBorder="1" applyAlignment="1">
      <alignment horizontal="right" wrapText="1"/>
    </xf>
    <xf numFmtId="0" fontId="40" fillId="33" borderId="10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horizontal="left" vertical="center" wrapText="1"/>
    </xf>
    <xf numFmtId="3" fontId="40" fillId="33" borderId="13" xfId="0" applyNumberFormat="1" applyFont="1" applyFill="1" applyBorder="1" applyAlignment="1">
      <alignment horizontal="right" vertical="center" wrapText="1"/>
    </xf>
    <xf numFmtId="0" fontId="41" fillId="33" borderId="13" xfId="0" applyFont="1" applyFill="1" applyBorder="1" applyAlignment="1">
      <alignment horizontal="left" vertical="center" wrapText="1"/>
    </xf>
    <xf numFmtId="3" fontId="41" fillId="33" borderId="13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40" fillId="0" borderId="13" xfId="0" applyNumberFormat="1" applyFont="1" applyFill="1" applyBorder="1" applyAlignment="1">
      <alignment horizontal="right" vertical="center" wrapText="1"/>
    </xf>
    <xf numFmtId="0" fontId="40" fillId="33" borderId="13" xfId="0" applyFont="1" applyFill="1" applyBorder="1" applyAlignment="1">
      <alignment horizontal="left" vertical="center" wrapText="1"/>
    </xf>
    <xf numFmtId="3" fontId="40" fillId="33" borderId="13" xfId="0" applyNumberFormat="1" applyFont="1" applyFill="1" applyBorder="1" applyAlignment="1">
      <alignment horizontal="right" vertical="center" wrapText="1"/>
    </xf>
    <xf numFmtId="0" fontId="37" fillId="0" borderId="10" xfId="52" applyFont="1" applyBorder="1" applyAlignment="1">
      <alignment horizontal="left" vertical="center" wrapText="1"/>
      <protection/>
    </xf>
    <xf numFmtId="3" fontId="37" fillId="0" borderId="10" xfId="52" applyNumberFormat="1" applyFont="1" applyBorder="1" applyAlignment="1">
      <alignment horizontal="right" vertical="center" wrapText="1"/>
      <protection/>
    </xf>
    <xf numFmtId="49" fontId="40" fillId="0" borderId="10" xfId="0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/>
    </xf>
    <xf numFmtId="3" fontId="40" fillId="33" borderId="10" xfId="0" applyNumberFormat="1" applyFont="1" applyFill="1" applyBorder="1" applyAlignment="1">
      <alignment horizontal="right" vertical="center" wrapText="1"/>
    </xf>
    <xf numFmtId="0" fontId="41" fillId="33" borderId="16" xfId="0" applyFont="1" applyFill="1" applyBorder="1" applyAlignment="1">
      <alignment horizontal="left" vertical="center" wrapText="1"/>
    </xf>
    <xf numFmtId="3" fontId="41" fillId="33" borderId="16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vertical="center"/>
    </xf>
    <xf numFmtId="0" fontId="40" fillId="33" borderId="16" xfId="0" applyFont="1" applyFill="1" applyBorder="1" applyAlignment="1">
      <alignment horizontal="left" vertical="center" wrapText="1"/>
    </xf>
    <xf numFmtId="3" fontId="40" fillId="33" borderId="16" xfId="0" applyNumberFormat="1" applyFont="1" applyFill="1" applyBorder="1" applyAlignment="1">
      <alignment horizontal="right" vertical="center" wrapText="1"/>
    </xf>
    <xf numFmtId="3" fontId="40" fillId="0" borderId="16" xfId="0" applyNumberFormat="1" applyFont="1" applyFill="1" applyBorder="1" applyAlignment="1">
      <alignment vertical="center"/>
    </xf>
    <xf numFmtId="3" fontId="40" fillId="33" borderId="16" xfId="0" applyNumberFormat="1" applyFont="1" applyFill="1" applyBorder="1" applyAlignment="1">
      <alignment horizontal="right" vertical="center" wrapText="1"/>
    </xf>
    <xf numFmtId="0" fontId="40" fillId="33" borderId="16" xfId="0" applyFont="1" applyFill="1" applyBorder="1" applyAlignment="1">
      <alignment horizontal="left" vertical="center" wrapText="1"/>
    </xf>
    <xf numFmtId="3" fontId="40" fillId="0" borderId="16" xfId="0" applyNumberFormat="1" applyFont="1" applyFill="1" applyBorder="1" applyAlignment="1">
      <alignment horizontal="right" vertical="center" wrapText="1"/>
    </xf>
    <xf numFmtId="3" fontId="40" fillId="0" borderId="16" xfId="0" applyNumberFormat="1" applyFont="1" applyFill="1" applyBorder="1" applyAlignment="1">
      <alignment vertical="center"/>
    </xf>
    <xf numFmtId="0" fontId="14" fillId="0" borderId="11" xfId="52" applyFont="1" applyBorder="1" applyAlignment="1">
      <alignment horizontal="center" vertical="center"/>
      <protection/>
    </xf>
    <xf numFmtId="0" fontId="14" fillId="0" borderId="12" xfId="52" applyFont="1" applyBorder="1" applyAlignment="1">
      <alignment horizontal="center" vertical="center"/>
      <protection/>
    </xf>
    <xf numFmtId="0" fontId="14" fillId="0" borderId="16" xfId="52" applyFont="1" applyBorder="1" applyAlignment="1">
      <alignment horizontal="center" vertical="center"/>
      <protection/>
    </xf>
    <xf numFmtId="3" fontId="14" fillId="0" borderId="16" xfId="52" applyNumberFormat="1" applyFont="1" applyBorder="1" applyAlignment="1">
      <alignment horizontal="right" vertical="center"/>
      <protection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3" fontId="40" fillId="0" borderId="16" xfId="0" applyNumberFormat="1" applyFont="1" applyBorder="1" applyAlignment="1">
      <alignment horizontal="right" wrapText="1"/>
    </xf>
    <xf numFmtId="0" fontId="37" fillId="0" borderId="11" xfId="52" applyFont="1" applyBorder="1" applyAlignment="1">
      <alignment horizontal="center" vertical="center"/>
      <protection/>
    </xf>
    <xf numFmtId="0" fontId="37" fillId="0" borderId="12" xfId="52" applyFont="1" applyBorder="1" applyAlignment="1">
      <alignment horizontal="left" vertical="center" wrapText="1"/>
      <protection/>
    </xf>
    <xf numFmtId="0" fontId="37" fillId="0" borderId="16" xfId="52" applyFont="1" applyBorder="1" applyAlignment="1">
      <alignment horizontal="left" vertical="center" wrapText="1"/>
      <protection/>
    </xf>
    <xf numFmtId="3" fontId="37" fillId="0" borderId="16" xfId="52" applyNumberFormat="1" applyFont="1" applyBorder="1" applyAlignment="1">
      <alignment horizontal="right" vertical="center" wrapText="1"/>
      <protection/>
    </xf>
    <xf numFmtId="3" fontId="40" fillId="0" borderId="10" xfId="0" applyNumberFormat="1" applyFont="1" applyFill="1" applyBorder="1" applyAlignment="1">
      <alignment/>
    </xf>
    <xf numFmtId="0" fontId="14" fillId="0" borderId="11" xfId="52" applyFont="1" applyBorder="1" applyAlignment="1">
      <alignment horizontal="center" vertical="center"/>
      <protection/>
    </xf>
    <xf numFmtId="0" fontId="37" fillId="0" borderId="12" xfId="52" applyFont="1" applyBorder="1" applyAlignment="1">
      <alignment horizontal="left" vertical="center"/>
      <protection/>
    </xf>
    <xf numFmtId="0" fontId="37" fillId="0" borderId="16" xfId="52" applyFont="1" applyBorder="1" applyAlignment="1">
      <alignment horizontal="left" vertical="center"/>
      <protection/>
    </xf>
    <xf numFmtId="3" fontId="37" fillId="0" borderId="16" xfId="52" applyNumberFormat="1" applyFont="1" applyBorder="1" applyAlignment="1">
      <alignment horizontal="right" vertical="center"/>
      <protection/>
    </xf>
    <xf numFmtId="0" fontId="40" fillId="0" borderId="0" xfId="0" applyFont="1" applyAlignment="1">
      <alignment horizontal="center"/>
    </xf>
    <xf numFmtId="3" fontId="40" fillId="0" borderId="0" xfId="0" applyNumberFormat="1" applyFont="1" applyAlignment="1">
      <alignment horizontal="right"/>
    </xf>
    <xf numFmtId="3" fontId="40" fillId="0" borderId="0" xfId="0" applyNumberFormat="1" applyFont="1" applyFill="1" applyAlignment="1">
      <alignment/>
    </xf>
    <xf numFmtId="0" fontId="15" fillId="0" borderId="10" xfId="52" applyFont="1" applyBorder="1" applyAlignment="1">
      <alignment horizontal="center" vertical="center"/>
      <protection/>
    </xf>
    <xf numFmtId="0" fontId="15" fillId="0" borderId="10" xfId="52" applyFont="1" applyFill="1" applyBorder="1" applyAlignment="1">
      <alignment horizontal="center" vertical="center"/>
      <protection/>
    </xf>
    <xf numFmtId="3" fontId="15" fillId="0" borderId="10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9"/>
  <sheetViews>
    <sheetView workbookViewId="0" topLeftCell="A1">
      <pane ySplit="6" topLeftCell="A7" activePane="bottomLeft" state="frozen"/>
      <selection pane="topLeft" activeCell="A1" sqref="A1"/>
      <selection pane="bottomLeft" activeCell="D209" sqref="D209"/>
    </sheetView>
  </sheetViews>
  <sheetFormatPr defaultColWidth="9.140625" defaultRowHeight="12.75"/>
  <cols>
    <col min="1" max="1" width="6.8515625" style="255" customWidth="1"/>
    <col min="2" max="2" width="10.57421875" style="133" customWidth="1"/>
    <col min="3" max="3" width="8.7109375" style="133" customWidth="1"/>
    <col min="4" max="4" width="56.57421875" style="133" customWidth="1"/>
    <col min="5" max="5" width="13.8515625" style="256" customWidth="1"/>
    <col min="6" max="6" width="13.7109375" style="256" customWidth="1"/>
    <col min="7" max="7" width="17.00390625" style="257" customWidth="1"/>
    <col min="8" max="8" width="15.28125" style="132" customWidth="1"/>
    <col min="9" max="9" width="14.7109375" style="132" customWidth="1"/>
    <col min="10" max="16384" width="9.140625" style="133" customWidth="1"/>
  </cols>
  <sheetData>
    <row r="1" spans="1:8" ht="20.25">
      <c r="A1" s="129"/>
      <c r="B1" s="130" t="s">
        <v>241</v>
      </c>
      <c r="C1" s="130"/>
      <c r="D1" s="130"/>
      <c r="E1" s="130"/>
      <c r="F1" s="130"/>
      <c r="G1" s="130"/>
      <c r="H1" s="131"/>
    </row>
    <row r="2" spans="1:7" ht="19.5" customHeight="1">
      <c r="A2" s="129"/>
      <c r="B2" s="134"/>
      <c r="C2" s="134"/>
      <c r="D2" s="135"/>
      <c r="E2" s="136"/>
      <c r="F2" s="136"/>
      <c r="G2" s="137"/>
    </row>
    <row r="3" spans="1:7" ht="15">
      <c r="A3" s="138"/>
      <c r="B3" s="139"/>
      <c r="C3" s="139"/>
      <c r="D3" s="139"/>
      <c r="E3" s="140"/>
      <c r="F3" s="140"/>
      <c r="G3" s="141" t="s">
        <v>1</v>
      </c>
    </row>
    <row r="4" spans="1:9" ht="15.75" customHeight="1">
      <c r="A4" s="142" t="s">
        <v>0</v>
      </c>
      <c r="B4" s="143" t="s">
        <v>242</v>
      </c>
      <c r="C4" s="142" t="s">
        <v>243</v>
      </c>
      <c r="D4" s="142" t="s">
        <v>244</v>
      </c>
      <c r="E4" s="144" t="s">
        <v>245</v>
      </c>
      <c r="F4" s="144" t="s">
        <v>229</v>
      </c>
      <c r="G4" s="144" t="s">
        <v>246</v>
      </c>
      <c r="H4" s="145" t="s">
        <v>44</v>
      </c>
      <c r="I4" s="146"/>
    </row>
    <row r="5" spans="1:9" ht="30.75" customHeight="1">
      <c r="A5" s="147"/>
      <c r="B5" s="148"/>
      <c r="C5" s="147"/>
      <c r="D5" s="147"/>
      <c r="E5" s="149"/>
      <c r="F5" s="149"/>
      <c r="G5" s="150"/>
      <c r="H5" s="151" t="s">
        <v>247</v>
      </c>
      <c r="I5" s="151" t="s">
        <v>248</v>
      </c>
    </row>
    <row r="6" spans="1:9" s="2" customFormat="1" ht="11.25">
      <c r="A6" s="258">
        <v>1</v>
      </c>
      <c r="B6" s="258">
        <v>2</v>
      </c>
      <c r="C6" s="258">
        <v>3</v>
      </c>
      <c r="D6" s="258">
        <v>4</v>
      </c>
      <c r="E6" s="260">
        <v>5</v>
      </c>
      <c r="F6" s="260">
        <v>6</v>
      </c>
      <c r="G6" s="259">
        <v>7</v>
      </c>
      <c r="H6" s="260">
        <v>8</v>
      </c>
      <c r="I6" s="260">
        <v>9</v>
      </c>
    </row>
    <row r="7" spans="1:9" ht="21" customHeight="1" hidden="1">
      <c r="A7" s="153" t="s">
        <v>45</v>
      </c>
      <c r="B7" s="154"/>
      <c r="C7" s="154"/>
      <c r="D7" s="155" t="s">
        <v>47</v>
      </c>
      <c r="E7" s="156">
        <f aca="true" t="shared" si="0" ref="E7:I8">E8</f>
        <v>0</v>
      </c>
      <c r="F7" s="156">
        <f t="shared" si="0"/>
        <v>0</v>
      </c>
      <c r="G7" s="156">
        <f t="shared" si="0"/>
        <v>4776</v>
      </c>
      <c r="H7" s="156">
        <f t="shared" si="0"/>
        <v>4776</v>
      </c>
      <c r="I7" s="156">
        <f t="shared" si="0"/>
        <v>0</v>
      </c>
    </row>
    <row r="8" spans="1:9" ht="18" customHeight="1" hidden="1">
      <c r="A8" s="157"/>
      <c r="B8" s="157" t="s">
        <v>157</v>
      </c>
      <c r="C8" s="158"/>
      <c r="D8" s="159" t="s">
        <v>249</v>
      </c>
      <c r="E8" s="160">
        <f t="shared" si="0"/>
        <v>0</v>
      </c>
      <c r="F8" s="160">
        <f t="shared" si="0"/>
        <v>0</v>
      </c>
      <c r="G8" s="160">
        <f t="shared" si="0"/>
        <v>4776</v>
      </c>
      <c r="H8" s="160">
        <f t="shared" si="0"/>
        <v>4776</v>
      </c>
      <c r="I8" s="160">
        <f t="shared" si="0"/>
        <v>0</v>
      </c>
    </row>
    <row r="9" spans="1:9" ht="38.25" customHeight="1" hidden="1">
      <c r="A9" s="157"/>
      <c r="B9" s="158"/>
      <c r="C9" s="157">
        <v>2010</v>
      </c>
      <c r="D9" s="161" t="s">
        <v>250</v>
      </c>
      <c r="E9" s="162"/>
      <c r="F9" s="162"/>
      <c r="G9" s="163">
        <v>4776</v>
      </c>
      <c r="H9" s="164">
        <v>4776</v>
      </c>
      <c r="I9" s="164">
        <v>0</v>
      </c>
    </row>
    <row r="10" spans="1:9" s="169" customFormat="1" ht="24" customHeight="1" hidden="1">
      <c r="A10" s="165">
        <v>600</v>
      </c>
      <c r="B10" s="154"/>
      <c r="C10" s="154"/>
      <c r="D10" s="166" t="s">
        <v>2</v>
      </c>
      <c r="E10" s="167">
        <f>E11</f>
        <v>0</v>
      </c>
      <c r="F10" s="167">
        <f>F11</f>
        <v>0</v>
      </c>
      <c r="G10" s="168">
        <f>SUM(G11)</f>
        <v>471442</v>
      </c>
      <c r="H10" s="156">
        <f>SUM(H11)</f>
        <v>0</v>
      </c>
      <c r="I10" s="156">
        <f>SUM(I11)</f>
        <v>471442</v>
      </c>
    </row>
    <row r="11" spans="1:9" ht="24" customHeight="1" hidden="1">
      <c r="A11" s="157"/>
      <c r="B11" s="158">
        <v>60016</v>
      </c>
      <c r="C11" s="158"/>
      <c r="D11" s="159" t="s">
        <v>3</v>
      </c>
      <c r="E11" s="160">
        <f>E12+E13</f>
        <v>0</v>
      </c>
      <c r="F11" s="160">
        <f>F12+F13</f>
        <v>0</v>
      </c>
      <c r="G11" s="163">
        <f>SUM(G12:G13)</f>
        <v>471442</v>
      </c>
      <c r="H11" s="160">
        <f>SUM(H12:H13)</f>
        <v>0</v>
      </c>
      <c r="I11" s="160">
        <f>SUM(I12:I13)</f>
        <v>471442</v>
      </c>
    </row>
    <row r="12" spans="1:9" ht="41.25" customHeight="1" hidden="1">
      <c r="A12" s="157"/>
      <c r="B12" s="158"/>
      <c r="C12" s="170" t="s">
        <v>251</v>
      </c>
      <c r="D12" s="171" t="s">
        <v>252</v>
      </c>
      <c r="E12" s="172"/>
      <c r="F12" s="172"/>
      <c r="G12" s="163">
        <v>0</v>
      </c>
      <c r="H12" s="173">
        <v>0</v>
      </c>
      <c r="I12" s="173">
        <v>0</v>
      </c>
    </row>
    <row r="13" spans="1:9" ht="67.5" customHeight="1" hidden="1">
      <c r="A13" s="157"/>
      <c r="B13" s="158"/>
      <c r="C13" s="170" t="s">
        <v>253</v>
      </c>
      <c r="D13" s="171" t="s">
        <v>254</v>
      </c>
      <c r="E13" s="172"/>
      <c r="F13" s="172"/>
      <c r="G13" s="163">
        <v>471442</v>
      </c>
      <c r="H13" s="173">
        <v>0</v>
      </c>
      <c r="I13" s="173">
        <v>471442</v>
      </c>
    </row>
    <row r="14" spans="1:9" ht="12" customHeight="1" hidden="1">
      <c r="A14" s="157"/>
      <c r="B14" s="158"/>
      <c r="C14" s="170"/>
      <c r="D14" s="171"/>
      <c r="E14" s="172"/>
      <c r="F14" s="172"/>
      <c r="G14" s="163"/>
      <c r="H14" s="174"/>
      <c r="I14" s="174"/>
    </row>
    <row r="15" spans="1:9" s="177" customFormat="1" ht="21" customHeight="1" hidden="1">
      <c r="A15" s="175">
        <v>700</v>
      </c>
      <c r="B15" s="175"/>
      <c r="C15" s="175"/>
      <c r="D15" s="166" t="s">
        <v>4</v>
      </c>
      <c r="E15" s="167">
        <f>E16</f>
        <v>0</v>
      </c>
      <c r="F15" s="167">
        <f>F16</f>
        <v>0</v>
      </c>
      <c r="G15" s="176">
        <f>SUM(G16)</f>
        <v>1334711</v>
      </c>
      <c r="H15" s="176">
        <f>SUM(H16)</f>
        <v>219000</v>
      </c>
      <c r="I15" s="176">
        <f>SUM(I16)</f>
        <v>1115711</v>
      </c>
    </row>
    <row r="16" spans="1:9" s="177" customFormat="1" ht="20.25" customHeight="1" hidden="1">
      <c r="A16" s="178"/>
      <c r="B16" s="178">
        <v>70005</v>
      </c>
      <c r="C16" s="178"/>
      <c r="D16" s="161" t="s">
        <v>5</v>
      </c>
      <c r="E16" s="179">
        <f>SUM(E17:E24)</f>
        <v>0</v>
      </c>
      <c r="F16" s="179">
        <f>SUM(F17:F24)</f>
        <v>0</v>
      </c>
      <c r="G16" s="180">
        <f>SUM(G17:G24)</f>
        <v>1334711</v>
      </c>
      <c r="H16" s="179">
        <f>SUM(H17:H24)</f>
        <v>219000</v>
      </c>
      <c r="I16" s="179">
        <f>SUM(I17:I24)</f>
        <v>1115711</v>
      </c>
    </row>
    <row r="17" spans="1:9" s="177" customFormat="1" ht="32.25" customHeight="1" hidden="1">
      <c r="A17" s="178"/>
      <c r="B17" s="178"/>
      <c r="C17" s="178" t="s">
        <v>255</v>
      </c>
      <c r="D17" s="161" t="s">
        <v>256</v>
      </c>
      <c r="E17" s="179"/>
      <c r="F17" s="179"/>
      <c r="G17" s="181">
        <v>85000</v>
      </c>
      <c r="H17" s="182">
        <v>85000</v>
      </c>
      <c r="I17" s="182">
        <v>0</v>
      </c>
    </row>
    <row r="18" spans="1:9" s="184" customFormat="1" ht="57" customHeight="1" hidden="1">
      <c r="A18" s="178"/>
      <c r="B18" s="178"/>
      <c r="C18" s="178" t="s">
        <v>257</v>
      </c>
      <c r="D18" s="161" t="s">
        <v>258</v>
      </c>
      <c r="E18" s="179"/>
      <c r="F18" s="179"/>
      <c r="G18" s="181">
        <v>128000</v>
      </c>
      <c r="H18" s="183">
        <v>128000</v>
      </c>
      <c r="I18" s="183">
        <v>0</v>
      </c>
    </row>
    <row r="19" spans="1:9" s="177" customFormat="1" ht="49.5" customHeight="1" hidden="1">
      <c r="A19" s="178"/>
      <c r="B19" s="178"/>
      <c r="C19" s="178" t="s">
        <v>259</v>
      </c>
      <c r="D19" s="161" t="s">
        <v>260</v>
      </c>
      <c r="E19" s="179"/>
      <c r="F19" s="179"/>
      <c r="G19" s="181">
        <v>1600</v>
      </c>
      <c r="H19" s="182">
        <v>0</v>
      </c>
      <c r="I19" s="182">
        <v>1600</v>
      </c>
    </row>
    <row r="20" spans="1:9" s="184" customFormat="1" ht="36.75" customHeight="1" hidden="1">
      <c r="A20" s="178"/>
      <c r="B20" s="178"/>
      <c r="C20" s="178" t="s">
        <v>261</v>
      </c>
      <c r="D20" s="161" t="s">
        <v>262</v>
      </c>
      <c r="E20" s="179"/>
      <c r="F20" s="179"/>
      <c r="G20" s="181">
        <v>312833</v>
      </c>
      <c r="H20" s="183">
        <v>0</v>
      </c>
      <c r="I20" s="183">
        <v>312833</v>
      </c>
    </row>
    <row r="21" spans="1:9" s="177" customFormat="1" ht="21" customHeight="1" hidden="1">
      <c r="A21" s="178"/>
      <c r="B21" s="178"/>
      <c r="C21" s="178" t="s">
        <v>263</v>
      </c>
      <c r="D21" s="161" t="s">
        <v>264</v>
      </c>
      <c r="E21" s="179"/>
      <c r="F21" s="179"/>
      <c r="G21" s="181">
        <v>2000</v>
      </c>
      <c r="H21" s="173">
        <v>2000</v>
      </c>
      <c r="I21" s="173">
        <v>0</v>
      </c>
    </row>
    <row r="22" spans="1:9" s="177" customFormat="1" ht="21" customHeight="1" hidden="1">
      <c r="A22" s="178"/>
      <c r="B22" s="178"/>
      <c r="C22" s="178" t="s">
        <v>265</v>
      </c>
      <c r="D22" s="161" t="s">
        <v>7</v>
      </c>
      <c r="E22" s="179"/>
      <c r="F22" s="179"/>
      <c r="G22" s="181">
        <v>2000</v>
      </c>
      <c r="H22" s="173">
        <v>2000</v>
      </c>
      <c r="I22" s="173">
        <v>0</v>
      </c>
    </row>
    <row r="23" spans="1:9" s="177" customFormat="1" ht="21" customHeight="1" hidden="1">
      <c r="A23" s="178"/>
      <c r="B23" s="178"/>
      <c r="C23" s="178" t="s">
        <v>266</v>
      </c>
      <c r="D23" s="161" t="s">
        <v>267</v>
      </c>
      <c r="E23" s="179"/>
      <c r="F23" s="179"/>
      <c r="G23" s="181">
        <v>2000</v>
      </c>
      <c r="H23" s="173">
        <v>2000</v>
      </c>
      <c r="I23" s="173">
        <v>0</v>
      </c>
    </row>
    <row r="24" spans="1:9" s="177" customFormat="1" ht="64.5" customHeight="1" hidden="1">
      <c r="A24" s="178"/>
      <c r="B24" s="178"/>
      <c r="C24" s="170" t="s">
        <v>253</v>
      </c>
      <c r="D24" s="171" t="s">
        <v>268</v>
      </c>
      <c r="E24" s="172"/>
      <c r="F24" s="172"/>
      <c r="G24" s="181">
        <v>801278</v>
      </c>
      <c r="H24" s="173">
        <v>0</v>
      </c>
      <c r="I24" s="173">
        <v>801278</v>
      </c>
    </row>
    <row r="25" spans="1:9" s="177" customFormat="1" ht="21" customHeight="1" hidden="1">
      <c r="A25" s="185" t="s">
        <v>269</v>
      </c>
      <c r="B25" s="185"/>
      <c r="C25" s="185"/>
      <c r="D25" s="186" t="s">
        <v>170</v>
      </c>
      <c r="E25" s="187"/>
      <c r="F25" s="187"/>
      <c r="G25" s="188">
        <v>0</v>
      </c>
      <c r="H25" s="188">
        <v>0</v>
      </c>
      <c r="I25" s="188">
        <v>0</v>
      </c>
    </row>
    <row r="26" spans="1:9" s="177" customFormat="1" ht="18" customHeight="1" hidden="1">
      <c r="A26" s="178"/>
      <c r="B26" s="178" t="s">
        <v>270</v>
      </c>
      <c r="C26" s="178"/>
      <c r="D26" s="161" t="s">
        <v>171</v>
      </c>
      <c r="E26" s="179"/>
      <c r="F26" s="179"/>
      <c r="G26" s="181">
        <v>0</v>
      </c>
      <c r="H26" s="173">
        <v>0</v>
      </c>
      <c r="I26" s="173">
        <v>0</v>
      </c>
    </row>
    <row r="27" spans="1:9" s="177" customFormat="1" ht="42.75" customHeight="1" hidden="1">
      <c r="A27" s="178"/>
      <c r="B27" s="178"/>
      <c r="C27" s="178" t="s">
        <v>271</v>
      </c>
      <c r="D27" s="161" t="s">
        <v>272</v>
      </c>
      <c r="E27" s="179"/>
      <c r="F27" s="179"/>
      <c r="G27" s="181">
        <v>0</v>
      </c>
      <c r="H27" s="173">
        <v>0</v>
      </c>
      <c r="I27" s="173">
        <v>0</v>
      </c>
    </row>
    <row r="28" spans="1:9" ht="12" customHeight="1" hidden="1">
      <c r="A28" s="178"/>
      <c r="B28" s="189"/>
      <c r="C28" s="189"/>
      <c r="D28" s="189"/>
      <c r="E28" s="152"/>
      <c r="F28" s="152"/>
      <c r="G28" s="190"/>
      <c r="H28" s="173"/>
      <c r="I28" s="173"/>
    </row>
    <row r="29" spans="1:9" ht="25.5" customHeight="1" hidden="1">
      <c r="A29" s="175">
        <v>750</v>
      </c>
      <c r="B29" s="175"/>
      <c r="C29" s="175"/>
      <c r="D29" s="166" t="s">
        <v>8</v>
      </c>
      <c r="E29" s="167">
        <f>E30+E33+E40</f>
        <v>0</v>
      </c>
      <c r="F29" s="167">
        <f>F30+F33+F40</f>
        <v>0</v>
      </c>
      <c r="G29" s="191">
        <f>G30+G33+G40</f>
        <v>397155</v>
      </c>
      <c r="H29" s="191">
        <f>H30+H33+H40</f>
        <v>396905</v>
      </c>
      <c r="I29" s="191">
        <f>I30+I33</f>
        <v>250</v>
      </c>
    </row>
    <row r="30" spans="1:9" ht="21" customHeight="1" hidden="1">
      <c r="A30" s="178"/>
      <c r="B30" s="178">
        <v>75011</v>
      </c>
      <c r="C30" s="178"/>
      <c r="D30" s="161" t="s">
        <v>9</v>
      </c>
      <c r="E30" s="179"/>
      <c r="F30" s="179"/>
      <c r="G30" s="180">
        <f>G31+G32</f>
        <v>80710</v>
      </c>
      <c r="H30" s="180">
        <f>H31+H32</f>
        <v>80710</v>
      </c>
      <c r="I30" s="180">
        <f>I31+I32</f>
        <v>0</v>
      </c>
    </row>
    <row r="31" spans="1:9" ht="48.75" customHeight="1" hidden="1">
      <c r="A31" s="178"/>
      <c r="B31" s="178"/>
      <c r="C31" s="178" t="s">
        <v>273</v>
      </c>
      <c r="D31" s="161" t="s">
        <v>274</v>
      </c>
      <c r="E31" s="179"/>
      <c r="F31" s="179"/>
      <c r="G31" s="181">
        <v>80700</v>
      </c>
      <c r="H31" s="173">
        <v>80700</v>
      </c>
      <c r="I31" s="173">
        <v>0</v>
      </c>
    </row>
    <row r="32" spans="1:9" ht="45" customHeight="1" hidden="1">
      <c r="A32" s="178"/>
      <c r="B32" s="178"/>
      <c r="C32" s="178" t="s">
        <v>275</v>
      </c>
      <c r="D32" s="161" t="s">
        <v>276</v>
      </c>
      <c r="E32" s="179"/>
      <c r="F32" s="179"/>
      <c r="G32" s="181">
        <v>10</v>
      </c>
      <c r="H32" s="173">
        <v>10</v>
      </c>
      <c r="I32" s="173">
        <v>0</v>
      </c>
    </row>
    <row r="33" spans="1:9" ht="24" customHeight="1" hidden="1">
      <c r="A33" s="178"/>
      <c r="B33" s="178">
        <v>75023</v>
      </c>
      <c r="C33" s="178"/>
      <c r="D33" s="161" t="s">
        <v>277</v>
      </c>
      <c r="E33" s="179">
        <f>SUM(E34:E39)</f>
        <v>0</v>
      </c>
      <c r="F33" s="179"/>
      <c r="G33" s="192">
        <f>SUM(G34:G39)</f>
        <v>306140</v>
      </c>
      <c r="H33" s="193">
        <f>SUM(H34:H39)</f>
        <v>305890</v>
      </c>
      <c r="I33" s="193">
        <f>SUM(I34:I39)</f>
        <v>250</v>
      </c>
    </row>
    <row r="34" spans="1:9" ht="59.25" customHeight="1" hidden="1">
      <c r="A34" s="178"/>
      <c r="B34" s="178"/>
      <c r="C34" s="178" t="s">
        <v>257</v>
      </c>
      <c r="D34" s="161" t="s">
        <v>258</v>
      </c>
      <c r="E34" s="179"/>
      <c r="F34" s="179"/>
      <c r="G34" s="181">
        <v>39880</v>
      </c>
      <c r="H34" s="173">
        <v>39880</v>
      </c>
      <c r="I34" s="173">
        <v>0</v>
      </c>
    </row>
    <row r="35" spans="1:9" ht="21" customHeight="1" hidden="1">
      <c r="A35" s="178"/>
      <c r="B35" s="178"/>
      <c r="C35" s="178" t="s">
        <v>263</v>
      </c>
      <c r="D35" s="161" t="s">
        <v>264</v>
      </c>
      <c r="E35" s="179"/>
      <c r="F35" s="179"/>
      <c r="G35" s="181">
        <v>260000</v>
      </c>
      <c r="H35" s="173">
        <v>260000</v>
      </c>
      <c r="I35" s="173">
        <v>0</v>
      </c>
    </row>
    <row r="36" spans="1:9" ht="24" customHeight="1" hidden="1">
      <c r="A36" s="178"/>
      <c r="B36" s="178"/>
      <c r="C36" s="178" t="s">
        <v>278</v>
      </c>
      <c r="D36" s="161" t="s">
        <v>279</v>
      </c>
      <c r="E36" s="179"/>
      <c r="F36" s="179"/>
      <c r="G36" s="181">
        <v>250</v>
      </c>
      <c r="H36" s="173">
        <v>0</v>
      </c>
      <c r="I36" s="173">
        <v>250</v>
      </c>
    </row>
    <row r="37" spans="1:9" ht="21" customHeight="1" hidden="1">
      <c r="A37" s="178"/>
      <c r="B37" s="178"/>
      <c r="C37" s="178" t="s">
        <v>265</v>
      </c>
      <c r="D37" s="161" t="s">
        <v>7</v>
      </c>
      <c r="E37" s="179"/>
      <c r="F37" s="179"/>
      <c r="G37" s="181">
        <v>10</v>
      </c>
      <c r="H37" s="173">
        <v>10</v>
      </c>
      <c r="I37" s="173">
        <v>0</v>
      </c>
    </row>
    <row r="38" spans="1:9" ht="27" customHeight="1" hidden="1">
      <c r="A38" s="178"/>
      <c r="B38" s="178"/>
      <c r="C38" s="178" t="s">
        <v>280</v>
      </c>
      <c r="D38" s="161" t="s">
        <v>281</v>
      </c>
      <c r="E38" s="179"/>
      <c r="F38" s="179"/>
      <c r="G38" s="181">
        <v>0</v>
      </c>
      <c r="H38" s="173">
        <v>0</v>
      </c>
      <c r="I38" s="173">
        <v>0</v>
      </c>
    </row>
    <row r="39" spans="1:9" ht="18" customHeight="1" hidden="1">
      <c r="A39" s="178"/>
      <c r="B39" s="178"/>
      <c r="C39" s="178" t="s">
        <v>266</v>
      </c>
      <c r="D39" s="161" t="s">
        <v>267</v>
      </c>
      <c r="E39" s="179"/>
      <c r="F39" s="179"/>
      <c r="G39" s="181">
        <v>6000</v>
      </c>
      <c r="H39" s="173">
        <v>6000</v>
      </c>
      <c r="I39" s="173">
        <v>0</v>
      </c>
    </row>
    <row r="40" spans="1:9" ht="18" customHeight="1" hidden="1">
      <c r="A40" s="178"/>
      <c r="B40" s="178" t="s">
        <v>282</v>
      </c>
      <c r="C40" s="178"/>
      <c r="D40" s="194" t="s">
        <v>190</v>
      </c>
      <c r="E40" s="183">
        <f>E41</f>
        <v>0</v>
      </c>
      <c r="F40" s="183"/>
      <c r="G40" s="180">
        <f>G41</f>
        <v>10305</v>
      </c>
      <c r="H40" s="179">
        <f>H41</f>
        <v>10305</v>
      </c>
      <c r="I40" s="179">
        <f>I41</f>
        <v>0</v>
      </c>
    </row>
    <row r="41" spans="1:9" ht="47.25" customHeight="1" hidden="1">
      <c r="A41" s="178"/>
      <c r="B41" s="178"/>
      <c r="C41" s="178" t="s">
        <v>273</v>
      </c>
      <c r="D41" s="161" t="s">
        <v>250</v>
      </c>
      <c r="E41" s="179"/>
      <c r="F41" s="179"/>
      <c r="G41" s="181">
        <v>10305</v>
      </c>
      <c r="H41" s="173">
        <v>10305</v>
      </c>
      <c r="I41" s="173">
        <v>0</v>
      </c>
    </row>
    <row r="42" spans="1:9" s="169" customFormat="1" ht="48" customHeight="1" hidden="1">
      <c r="A42" s="195">
        <v>751</v>
      </c>
      <c r="B42" s="195"/>
      <c r="C42" s="195"/>
      <c r="D42" s="196" t="s">
        <v>283</v>
      </c>
      <c r="E42" s="197"/>
      <c r="F42" s="197"/>
      <c r="G42" s="198">
        <f>G43</f>
        <v>1150</v>
      </c>
      <c r="H42" s="198">
        <f>H43</f>
        <v>1150</v>
      </c>
      <c r="I42" s="198">
        <f>I43</f>
        <v>0</v>
      </c>
    </row>
    <row r="43" spans="1:9" ht="34.5" customHeight="1" hidden="1">
      <c r="A43" s="178"/>
      <c r="B43" s="178">
        <v>75101</v>
      </c>
      <c r="C43" s="178"/>
      <c r="D43" s="161" t="s">
        <v>284</v>
      </c>
      <c r="E43" s="179"/>
      <c r="F43" s="179"/>
      <c r="G43" s="180">
        <v>1150</v>
      </c>
      <c r="H43" s="173">
        <v>1150</v>
      </c>
      <c r="I43" s="173">
        <v>0</v>
      </c>
    </row>
    <row r="44" spans="1:9" ht="46.5" customHeight="1" hidden="1">
      <c r="A44" s="178"/>
      <c r="B44" s="178"/>
      <c r="C44" s="178" t="s">
        <v>273</v>
      </c>
      <c r="D44" s="161" t="s">
        <v>274</v>
      </c>
      <c r="E44" s="179"/>
      <c r="F44" s="179"/>
      <c r="G44" s="181">
        <v>1150</v>
      </c>
      <c r="H44" s="173">
        <v>1150</v>
      </c>
      <c r="I44" s="173">
        <v>0</v>
      </c>
    </row>
    <row r="45" spans="1:9" ht="37.5" customHeight="1" hidden="1">
      <c r="A45" s="185" t="s">
        <v>285</v>
      </c>
      <c r="B45" s="178"/>
      <c r="C45" s="178"/>
      <c r="D45" s="186" t="s">
        <v>108</v>
      </c>
      <c r="E45" s="187"/>
      <c r="F45" s="187"/>
      <c r="G45" s="188">
        <v>0</v>
      </c>
      <c r="H45" s="173">
        <v>0</v>
      </c>
      <c r="I45" s="173">
        <v>0</v>
      </c>
    </row>
    <row r="46" spans="1:9" ht="18" customHeight="1" hidden="1">
      <c r="A46" s="178"/>
      <c r="B46" s="178" t="s">
        <v>286</v>
      </c>
      <c r="C46" s="178"/>
      <c r="D46" s="161" t="s">
        <v>109</v>
      </c>
      <c r="E46" s="179"/>
      <c r="F46" s="179"/>
      <c r="G46" s="181">
        <v>0</v>
      </c>
      <c r="H46" s="173">
        <v>0</v>
      </c>
      <c r="I46" s="173">
        <v>0</v>
      </c>
    </row>
    <row r="47" spans="1:9" ht="18" customHeight="1" hidden="1">
      <c r="A47" s="178"/>
      <c r="B47" s="178"/>
      <c r="C47" s="178" t="s">
        <v>278</v>
      </c>
      <c r="D47" s="161" t="s">
        <v>287</v>
      </c>
      <c r="E47" s="179"/>
      <c r="F47" s="179"/>
      <c r="G47" s="181">
        <v>0</v>
      </c>
      <c r="H47" s="173">
        <v>0</v>
      </c>
      <c r="I47" s="173">
        <v>0</v>
      </c>
    </row>
    <row r="48" spans="1:9" ht="9" customHeight="1" hidden="1">
      <c r="A48" s="178"/>
      <c r="B48" s="178"/>
      <c r="C48" s="178"/>
      <c r="D48" s="161"/>
      <c r="E48" s="179"/>
      <c r="F48" s="179"/>
      <c r="G48" s="181"/>
      <c r="H48" s="173"/>
      <c r="I48" s="173"/>
    </row>
    <row r="49" spans="1:9" ht="49.5" customHeight="1" hidden="1">
      <c r="A49" s="199">
        <v>756</v>
      </c>
      <c r="B49" s="199"/>
      <c r="C49" s="199"/>
      <c r="D49" s="200" t="s">
        <v>288</v>
      </c>
      <c r="E49" s="201">
        <f>E50+E53+E60+E71+E78</f>
        <v>0</v>
      </c>
      <c r="F49" s="201"/>
      <c r="G49" s="202">
        <f>G50+G53+G60+G71+G78</f>
        <v>6433065</v>
      </c>
      <c r="H49" s="201">
        <f>H50+H53+H60+H71+H78</f>
        <v>6433065</v>
      </c>
      <c r="I49" s="201">
        <f>I50+I53+I60+I71+I78</f>
        <v>0</v>
      </c>
    </row>
    <row r="50" spans="1:9" ht="21" customHeight="1" hidden="1">
      <c r="A50" s="178"/>
      <c r="B50" s="178">
        <v>75601</v>
      </c>
      <c r="C50" s="178"/>
      <c r="D50" s="161" t="s">
        <v>289</v>
      </c>
      <c r="E50" s="179"/>
      <c r="F50" s="179"/>
      <c r="G50" s="192">
        <f>SUM(G51:G52)</f>
        <v>6700</v>
      </c>
      <c r="H50" s="193">
        <f>SUM(H51:H52)</f>
        <v>6700</v>
      </c>
      <c r="I50" s="193">
        <f>SUM(I51:I52)</f>
        <v>0</v>
      </c>
    </row>
    <row r="51" spans="1:9" ht="32.25" customHeight="1" hidden="1">
      <c r="A51" s="178"/>
      <c r="B51" s="178"/>
      <c r="C51" s="178" t="s">
        <v>290</v>
      </c>
      <c r="D51" s="161" t="s">
        <v>291</v>
      </c>
      <c r="E51" s="179"/>
      <c r="F51" s="179"/>
      <c r="G51" s="181">
        <v>6500</v>
      </c>
      <c r="H51" s="173">
        <v>6500</v>
      </c>
      <c r="I51" s="173">
        <v>0</v>
      </c>
    </row>
    <row r="52" spans="1:9" ht="32.25" customHeight="1" hidden="1">
      <c r="A52" s="178"/>
      <c r="B52" s="178"/>
      <c r="C52" s="178" t="s">
        <v>292</v>
      </c>
      <c r="D52" s="161" t="s">
        <v>293</v>
      </c>
      <c r="E52" s="179"/>
      <c r="F52" s="179"/>
      <c r="G52" s="181">
        <v>200</v>
      </c>
      <c r="H52" s="173">
        <v>200</v>
      </c>
      <c r="I52" s="173">
        <v>0</v>
      </c>
    </row>
    <row r="53" spans="1:9" ht="47.25" customHeight="1" hidden="1">
      <c r="A53" s="178"/>
      <c r="B53" s="178">
        <v>75615</v>
      </c>
      <c r="C53" s="178"/>
      <c r="D53" s="161" t="s">
        <v>294</v>
      </c>
      <c r="E53" s="179"/>
      <c r="F53" s="179"/>
      <c r="G53" s="180">
        <f>SUM(G54:G59)</f>
        <v>1025297</v>
      </c>
      <c r="H53" s="179">
        <f>SUM(H54:H59)</f>
        <v>1025297</v>
      </c>
      <c r="I53" s="179">
        <f>SUM(I54:I59)</f>
        <v>0</v>
      </c>
    </row>
    <row r="54" spans="1:9" ht="21" customHeight="1" hidden="1">
      <c r="A54" s="178"/>
      <c r="B54" s="178"/>
      <c r="C54" s="178" t="s">
        <v>295</v>
      </c>
      <c r="D54" s="161" t="s">
        <v>10</v>
      </c>
      <c r="E54" s="179"/>
      <c r="F54" s="179"/>
      <c r="G54" s="181">
        <v>1010600</v>
      </c>
      <c r="H54" s="173">
        <v>1010600</v>
      </c>
      <c r="I54" s="173">
        <v>0</v>
      </c>
    </row>
    <row r="55" spans="1:9" ht="21" customHeight="1" hidden="1">
      <c r="A55" s="178"/>
      <c r="B55" s="178"/>
      <c r="C55" s="178" t="s">
        <v>296</v>
      </c>
      <c r="D55" s="161" t="s">
        <v>297</v>
      </c>
      <c r="E55" s="179"/>
      <c r="F55" s="179"/>
      <c r="G55" s="181">
        <v>5100</v>
      </c>
      <c r="H55" s="173">
        <v>5100</v>
      </c>
      <c r="I55" s="173">
        <v>0</v>
      </c>
    </row>
    <row r="56" spans="1:9" ht="21" customHeight="1" hidden="1">
      <c r="A56" s="178"/>
      <c r="B56" s="178"/>
      <c r="C56" s="178" t="s">
        <v>298</v>
      </c>
      <c r="D56" s="161" t="s">
        <v>299</v>
      </c>
      <c r="E56" s="179"/>
      <c r="F56" s="179"/>
      <c r="G56" s="181">
        <v>1197</v>
      </c>
      <c r="H56" s="173">
        <v>1197</v>
      </c>
      <c r="I56" s="173">
        <v>0</v>
      </c>
    </row>
    <row r="57" spans="1:9" ht="21" customHeight="1" hidden="1">
      <c r="A57" s="178"/>
      <c r="B57" s="178"/>
      <c r="C57" s="178" t="s">
        <v>300</v>
      </c>
      <c r="D57" s="161" t="s">
        <v>301</v>
      </c>
      <c r="E57" s="179"/>
      <c r="F57" s="179"/>
      <c r="G57" s="181">
        <v>8200</v>
      </c>
      <c r="H57" s="173">
        <v>8200</v>
      </c>
      <c r="I57" s="173">
        <v>0</v>
      </c>
    </row>
    <row r="58" spans="1:9" ht="21" customHeight="1" hidden="1">
      <c r="A58" s="178"/>
      <c r="B58" s="178"/>
      <c r="C58" s="178" t="s">
        <v>302</v>
      </c>
      <c r="D58" s="161" t="s">
        <v>303</v>
      </c>
      <c r="E58" s="179"/>
      <c r="F58" s="179"/>
      <c r="G58" s="181">
        <v>100</v>
      </c>
      <c r="H58" s="173">
        <v>100</v>
      </c>
      <c r="I58" s="173">
        <v>0</v>
      </c>
    </row>
    <row r="59" spans="1:9" ht="30.75" customHeight="1" hidden="1">
      <c r="A59" s="178"/>
      <c r="B59" s="178"/>
      <c r="C59" s="178" t="s">
        <v>292</v>
      </c>
      <c r="D59" s="161" t="s">
        <v>293</v>
      </c>
      <c r="E59" s="179"/>
      <c r="F59" s="179"/>
      <c r="G59" s="181">
        <v>100</v>
      </c>
      <c r="H59" s="173">
        <v>100</v>
      </c>
      <c r="I59" s="173">
        <v>0</v>
      </c>
    </row>
    <row r="60" spans="1:9" ht="46.5" customHeight="1" hidden="1">
      <c r="A60" s="178"/>
      <c r="B60" s="178">
        <v>75616</v>
      </c>
      <c r="C60" s="178"/>
      <c r="D60" s="161" t="s">
        <v>304</v>
      </c>
      <c r="E60" s="179">
        <f>SUM(E61:E70)</f>
        <v>0</v>
      </c>
      <c r="F60" s="179">
        <f>SUM(F61:F70)</f>
        <v>0</v>
      </c>
      <c r="G60" s="180">
        <f>SUM(G61:G70)</f>
        <v>1471316</v>
      </c>
      <c r="H60" s="179">
        <f>SUM(H61:H70)</f>
        <v>1471316</v>
      </c>
      <c r="I60" s="179">
        <f>SUM(I61:I70)</f>
        <v>0</v>
      </c>
    </row>
    <row r="61" spans="1:9" ht="21" customHeight="1" hidden="1">
      <c r="A61" s="178"/>
      <c r="B61" s="178"/>
      <c r="C61" s="178" t="s">
        <v>295</v>
      </c>
      <c r="D61" s="161" t="s">
        <v>10</v>
      </c>
      <c r="E61" s="179"/>
      <c r="F61" s="179"/>
      <c r="G61" s="181">
        <v>1091800</v>
      </c>
      <c r="H61" s="173">
        <v>1091800</v>
      </c>
      <c r="I61" s="173">
        <v>0</v>
      </c>
    </row>
    <row r="62" spans="1:9" ht="21" customHeight="1" hidden="1">
      <c r="A62" s="178"/>
      <c r="B62" s="178"/>
      <c r="C62" s="178" t="s">
        <v>296</v>
      </c>
      <c r="D62" s="161" t="s">
        <v>297</v>
      </c>
      <c r="E62" s="179"/>
      <c r="F62" s="179"/>
      <c r="G62" s="181">
        <v>23600</v>
      </c>
      <c r="H62" s="173">
        <v>23600</v>
      </c>
      <c r="I62" s="173">
        <v>0</v>
      </c>
    </row>
    <row r="63" spans="1:9" ht="21" customHeight="1" hidden="1">
      <c r="A63" s="178"/>
      <c r="B63" s="178"/>
      <c r="C63" s="178" t="s">
        <v>298</v>
      </c>
      <c r="D63" s="161" t="s">
        <v>299</v>
      </c>
      <c r="E63" s="179"/>
      <c r="F63" s="179"/>
      <c r="G63" s="181">
        <v>16</v>
      </c>
      <c r="H63" s="173">
        <v>16</v>
      </c>
      <c r="I63" s="173">
        <v>0</v>
      </c>
    </row>
    <row r="64" spans="1:9" ht="21" customHeight="1" hidden="1">
      <c r="A64" s="178"/>
      <c r="B64" s="178"/>
      <c r="C64" s="178" t="s">
        <v>300</v>
      </c>
      <c r="D64" s="161" t="s">
        <v>301</v>
      </c>
      <c r="E64" s="179"/>
      <c r="F64" s="179"/>
      <c r="G64" s="181">
        <v>125800</v>
      </c>
      <c r="H64" s="173">
        <v>125800</v>
      </c>
      <c r="I64" s="173">
        <v>0</v>
      </c>
    </row>
    <row r="65" spans="1:9" ht="21" customHeight="1" hidden="1">
      <c r="A65" s="178"/>
      <c r="B65" s="178"/>
      <c r="C65" s="178" t="s">
        <v>305</v>
      </c>
      <c r="D65" s="161" t="s">
        <v>306</v>
      </c>
      <c r="E65" s="179"/>
      <c r="F65" s="179"/>
      <c r="G65" s="181">
        <v>12000</v>
      </c>
      <c r="H65" s="173">
        <v>12000</v>
      </c>
      <c r="I65" s="173">
        <v>0</v>
      </c>
    </row>
    <row r="66" spans="1:9" ht="21" customHeight="1" hidden="1">
      <c r="A66" s="178"/>
      <c r="B66" s="178"/>
      <c r="C66" s="178" t="s">
        <v>307</v>
      </c>
      <c r="D66" s="161" t="s">
        <v>308</v>
      </c>
      <c r="E66" s="179"/>
      <c r="F66" s="179"/>
      <c r="G66" s="181">
        <v>13000</v>
      </c>
      <c r="H66" s="173">
        <v>13000</v>
      </c>
      <c r="I66" s="173">
        <v>0</v>
      </c>
    </row>
    <row r="67" spans="1:9" ht="21" customHeight="1" hidden="1">
      <c r="A67" s="178"/>
      <c r="B67" s="178"/>
      <c r="C67" s="178" t="s">
        <v>309</v>
      </c>
      <c r="D67" s="161" t="s">
        <v>310</v>
      </c>
      <c r="E67" s="179"/>
      <c r="F67" s="179"/>
      <c r="G67" s="181">
        <v>100000</v>
      </c>
      <c r="H67" s="173">
        <v>100000</v>
      </c>
      <c r="I67" s="173">
        <v>0</v>
      </c>
    </row>
    <row r="68" spans="1:9" ht="21" customHeight="1" hidden="1">
      <c r="A68" s="178"/>
      <c r="B68" s="178"/>
      <c r="C68" s="178" t="s">
        <v>302</v>
      </c>
      <c r="D68" s="161" t="s">
        <v>311</v>
      </c>
      <c r="E68" s="179"/>
      <c r="F68" s="179"/>
      <c r="G68" s="181">
        <v>100000</v>
      </c>
      <c r="H68" s="173">
        <v>100000</v>
      </c>
      <c r="I68" s="173">
        <v>0</v>
      </c>
    </row>
    <row r="69" spans="1:9" ht="21" customHeight="1" hidden="1">
      <c r="A69" s="178"/>
      <c r="B69" s="178"/>
      <c r="C69" s="178" t="s">
        <v>312</v>
      </c>
      <c r="D69" s="161" t="s">
        <v>313</v>
      </c>
      <c r="E69" s="179"/>
      <c r="F69" s="179"/>
      <c r="G69" s="181">
        <v>100</v>
      </c>
      <c r="H69" s="173">
        <v>100</v>
      </c>
      <c r="I69" s="173">
        <v>0</v>
      </c>
    </row>
    <row r="70" spans="1:9" ht="30.75" customHeight="1" hidden="1">
      <c r="A70" s="178"/>
      <c r="B70" s="178"/>
      <c r="C70" s="178" t="s">
        <v>292</v>
      </c>
      <c r="D70" s="161" t="s">
        <v>293</v>
      </c>
      <c r="E70" s="179"/>
      <c r="F70" s="179"/>
      <c r="G70" s="181">
        <v>5000</v>
      </c>
      <c r="H70" s="173">
        <v>5000</v>
      </c>
      <c r="I70" s="173">
        <v>0</v>
      </c>
    </row>
    <row r="71" spans="1:9" ht="33" customHeight="1" hidden="1">
      <c r="A71" s="178"/>
      <c r="B71" s="178">
        <v>75618</v>
      </c>
      <c r="C71" s="178"/>
      <c r="D71" s="161" t="s">
        <v>314</v>
      </c>
      <c r="E71" s="179"/>
      <c r="F71" s="179"/>
      <c r="G71" s="192">
        <f>SUM(G72:G76)</f>
        <v>432600</v>
      </c>
      <c r="H71" s="193">
        <f>SUM(H72:H76)</f>
        <v>432600</v>
      </c>
      <c r="I71" s="193">
        <f>SUM(I72:I76)</f>
        <v>0</v>
      </c>
    </row>
    <row r="72" spans="1:9" ht="21" customHeight="1" hidden="1">
      <c r="A72" s="178"/>
      <c r="B72" s="178"/>
      <c r="C72" s="178" t="s">
        <v>315</v>
      </c>
      <c r="D72" s="161" t="s">
        <v>316</v>
      </c>
      <c r="E72" s="179"/>
      <c r="F72" s="179"/>
      <c r="G72" s="181">
        <v>300000</v>
      </c>
      <c r="H72" s="173">
        <v>300000</v>
      </c>
      <c r="I72" s="173">
        <v>0</v>
      </c>
    </row>
    <row r="73" spans="1:9" ht="30.75" customHeight="1" hidden="1">
      <c r="A73" s="178"/>
      <c r="B73" s="178"/>
      <c r="C73" s="178" t="s">
        <v>317</v>
      </c>
      <c r="D73" s="161" t="s">
        <v>318</v>
      </c>
      <c r="E73" s="179"/>
      <c r="F73" s="179"/>
      <c r="G73" s="181">
        <v>120000</v>
      </c>
      <c r="H73" s="173">
        <v>120000</v>
      </c>
      <c r="I73" s="173">
        <v>0</v>
      </c>
    </row>
    <row r="74" spans="1:9" ht="30" customHeight="1" hidden="1">
      <c r="A74" s="178"/>
      <c r="B74" s="178"/>
      <c r="C74" s="178" t="s">
        <v>319</v>
      </c>
      <c r="D74" s="161" t="s">
        <v>320</v>
      </c>
      <c r="E74" s="179"/>
      <c r="F74" s="179"/>
      <c r="G74" s="181">
        <v>10000</v>
      </c>
      <c r="H74" s="173">
        <v>10000</v>
      </c>
      <c r="I74" s="173">
        <v>0</v>
      </c>
    </row>
    <row r="75" spans="1:9" ht="21" customHeight="1" hidden="1">
      <c r="A75" s="178"/>
      <c r="B75" s="178"/>
      <c r="C75" s="178" t="s">
        <v>321</v>
      </c>
      <c r="D75" s="161" t="s">
        <v>322</v>
      </c>
      <c r="E75" s="179"/>
      <c r="F75" s="179"/>
      <c r="G75" s="181">
        <v>100</v>
      </c>
      <c r="H75" s="173">
        <v>100</v>
      </c>
      <c r="I75" s="173">
        <v>0</v>
      </c>
    </row>
    <row r="76" spans="1:9" ht="21" customHeight="1" hidden="1">
      <c r="A76" s="178"/>
      <c r="B76" s="178"/>
      <c r="C76" s="178" t="s">
        <v>323</v>
      </c>
      <c r="D76" s="161" t="s">
        <v>324</v>
      </c>
      <c r="E76" s="179"/>
      <c r="F76" s="179"/>
      <c r="G76" s="181">
        <v>2500</v>
      </c>
      <c r="H76" s="173">
        <v>2500</v>
      </c>
      <c r="I76" s="173">
        <v>0</v>
      </c>
    </row>
    <row r="77" spans="1:9" ht="18" customHeight="1" hidden="1">
      <c r="A77" s="178"/>
      <c r="B77" s="178"/>
      <c r="C77" s="178" t="s">
        <v>265</v>
      </c>
      <c r="D77" s="161" t="s">
        <v>7</v>
      </c>
      <c r="E77" s="179"/>
      <c r="F77" s="179"/>
      <c r="G77" s="181">
        <v>0</v>
      </c>
      <c r="H77" s="173">
        <v>0</v>
      </c>
      <c r="I77" s="173">
        <v>0</v>
      </c>
    </row>
    <row r="78" spans="1:9" ht="30.75" customHeight="1" hidden="1">
      <c r="A78" s="178"/>
      <c r="B78" s="178">
        <v>75621</v>
      </c>
      <c r="C78" s="178"/>
      <c r="D78" s="161" t="s">
        <v>325</v>
      </c>
      <c r="E78" s="179"/>
      <c r="F78" s="179"/>
      <c r="G78" s="180">
        <f>SUM(G79:G80)</f>
        <v>3497152</v>
      </c>
      <c r="H78" s="179">
        <f>SUM(H79:H80)</f>
        <v>3497152</v>
      </c>
      <c r="I78" s="179">
        <f>SUM(I79:I80)</f>
        <v>0</v>
      </c>
    </row>
    <row r="79" spans="1:9" ht="21" customHeight="1" hidden="1">
      <c r="A79" s="178"/>
      <c r="B79" s="178"/>
      <c r="C79" s="178" t="s">
        <v>326</v>
      </c>
      <c r="D79" s="161" t="s">
        <v>327</v>
      </c>
      <c r="E79" s="179"/>
      <c r="F79" s="179"/>
      <c r="G79" s="181">
        <v>3327152</v>
      </c>
      <c r="H79" s="173">
        <v>3327152</v>
      </c>
      <c r="I79" s="173">
        <v>0</v>
      </c>
    </row>
    <row r="80" spans="1:9" ht="21" customHeight="1" hidden="1">
      <c r="A80" s="178"/>
      <c r="B80" s="178"/>
      <c r="C80" s="178" t="s">
        <v>328</v>
      </c>
      <c r="D80" s="161" t="s">
        <v>329</v>
      </c>
      <c r="E80" s="179"/>
      <c r="F80" s="179"/>
      <c r="G80" s="181">
        <v>170000</v>
      </c>
      <c r="H80" s="173">
        <v>170000</v>
      </c>
      <c r="I80" s="173">
        <v>0</v>
      </c>
    </row>
    <row r="81" spans="1:9" ht="12" customHeight="1" hidden="1">
      <c r="A81" s="203"/>
      <c r="B81" s="203"/>
      <c r="C81" s="203"/>
      <c r="D81" s="204"/>
      <c r="E81" s="162"/>
      <c r="F81" s="162"/>
      <c r="G81" s="205"/>
      <c r="H81" s="174"/>
      <c r="I81" s="174"/>
    </row>
    <row r="82" spans="1:9" ht="25.5" customHeight="1" hidden="1">
      <c r="A82" s="175">
        <v>758</v>
      </c>
      <c r="B82" s="175"/>
      <c r="C82" s="175"/>
      <c r="D82" s="166" t="s">
        <v>11</v>
      </c>
      <c r="E82" s="167">
        <f>E83+E85+E87+E89+E91</f>
        <v>0</v>
      </c>
      <c r="F82" s="167">
        <f>F83+F85+F87+F89+F91</f>
        <v>0</v>
      </c>
      <c r="G82" s="206">
        <f>SUM(G83,G89,G91,G87)</f>
        <v>3847649</v>
      </c>
      <c r="H82" s="207">
        <f>SUM(H83,H89,H91,H87)</f>
        <v>3847649</v>
      </c>
      <c r="I82" s="207">
        <f>SUM(I83,I89,I91,I87)</f>
        <v>0</v>
      </c>
    </row>
    <row r="83" spans="1:9" ht="24" customHeight="1" hidden="1">
      <c r="A83" s="178"/>
      <c r="B83" s="178">
        <v>75801</v>
      </c>
      <c r="C83" s="178"/>
      <c r="D83" s="161" t="s">
        <v>330</v>
      </c>
      <c r="E83" s="179">
        <f>E84</f>
        <v>0</v>
      </c>
      <c r="F83" s="179">
        <f>F84</f>
        <v>0</v>
      </c>
      <c r="G83" s="181">
        <f>SUM(G84)</f>
        <v>3684604</v>
      </c>
      <c r="H83" s="208">
        <f>SUM(H84)</f>
        <v>3684604</v>
      </c>
      <c r="I83" s="208">
        <f>SUM(I84)</f>
        <v>0</v>
      </c>
    </row>
    <row r="84" spans="1:9" ht="24" customHeight="1" hidden="1">
      <c r="A84" s="178"/>
      <c r="B84" s="178"/>
      <c r="C84" s="178" t="s">
        <v>331</v>
      </c>
      <c r="D84" s="161" t="s">
        <v>332</v>
      </c>
      <c r="E84" s="179"/>
      <c r="F84" s="179">
        <v>0</v>
      </c>
      <c r="G84" s="181">
        <v>3684604</v>
      </c>
      <c r="H84" s="173">
        <v>3684604</v>
      </c>
      <c r="I84" s="173">
        <v>0</v>
      </c>
    </row>
    <row r="85" spans="1:9" ht="21" customHeight="1" hidden="1">
      <c r="A85" s="178"/>
      <c r="B85" s="178" t="s">
        <v>333</v>
      </c>
      <c r="C85" s="178"/>
      <c r="D85" s="194" t="s">
        <v>334</v>
      </c>
      <c r="E85" s="183">
        <f>E86</f>
        <v>0</v>
      </c>
      <c r="F85" s="183">
        <f>F86</f>
        <v>0</v>
      </c>
      <c r="G85" s="181">
        <v>0</v>
      </c>
      <c r="H85" s="173">
        <v>0</v>
      </c>
      <c r="I85" s="173">
        <v>0</v>
      </c>
    </row>
    <row r="86" spans="1:9" ht="21" customHeight="1" hidden="1">
      <c r="A86" s="178"/>
      <c r="B86" s="178"/>
      <c r="C86" s="178" t="s">
        <v>331</v>
      </c>
      <c r="D86" s="161" t="s">
        <v>332</v>
      </c>
      <c r="E86" s="179"/>
      <c r="F86" s="179"/>
      <c r="G86" s="181">
        <v>0</v>
      </c>
      <c r="H86" s="173">
        <v>0</v>
      </c>
      <c r="I86" s="173">
        <v>0</v>
      </c>
    </row>
    <row r="87" spans="1:9" ht="21" customHeight="1" hidden="1">
      <c r="A87" s="178"/>
      <c r="B87" s="178" t="s">
        <v>335</v>
      </c>
      <c r="C87" s="178"/>
      <c r="D87" s="161" t="s">
        <v>336</v>
      </c>
      <c r="E87" s="179">
        <f>E88</f>
        <v>0</v>
      </c>
      <c r="F87" s="179">
        <f>F88</f>
        <v>0</v>
      </c>
      <c r="G87" s="181">
        <f>G88</f>
        <v>31645</v>
      </c>
      <c r="H87" s="208">
        <f>H88</f>
        <v>31645</v>
      </c>
      <c r="I87" s="208">
        <f>I88</f>
        <v>0</v>
      </c>
    </row>
    <row r="88" spans="1:9" ht="21" customHeight="1" hidden="1">
      <c r="A88" s="178"/>
      <c r="B88" s="178"/>
      <c r="C88" s="178" t="s">
        <v>331</v>
      </c>
      <c r="D88" s="161" t="s">
        <v>332</v>
      </c>
      <c r="E88" s="179"/>
      <c r="F88" s="179"/>
      <c r="G88" s="181">
        <v>31645</v>
      </c>
      <c r="H88" s="173">
        <v>31645</v>
      </c>
      <c r="I88" s="173">
        <v>0</v>
      </c>
    </row>
    <row r="89" spans="1:9" ht="21" customHeight="1" hidden="1">
      <c r="A89" s="178"/>
      <c r="B89" s="178" t="s">
        <v>337</v>
      </c>
      <c r="C89" s="178"/>
      <c r="D89" s="161" t="s">
        <v>338</v>
      </c>
      <c r="E89" s="179">
        <f>E90</f>
        <v>0</v>
      </c>
      <c r="F89" s="179">
        <f>F90</f>
        <v>0</v>
      </c>
      <c r="G89" s="180">
        <f>G90</f>
        <v>10000</v>
      </c>
      <c r="H89" s="179">
        <f>H90</f>
        <v>10000</v>
      </c>
      <c r="I89" s="179">
        <f>I90</f>
        <v>0</v>
      </c>
    </row>
    <row r="90" spans="1:9" ht="21" customHeight="1" hidden="1">
      <c r="A90" s="178"/>
      <c r="B90" s="178"/>
      <c r="C90" s="178" t="s">
        <v>265</v>
      </c>
      <c r="D90" s="161" t="s">
        <v>7</v>
      </c>
      <c r="E90" s="179"/>
      <c r="F90" s="179"/>
      <c r="G90" s="181">
        <v>10000</v>
      </c>
      <c r="H90" s="173">
        <v>10000</v>
      </c>
      <c r="I90" s="173">
        <v>0</v>
      </c>
    </row>
    <row r="91" spans="1:9" ht="21" customHeight="1" hidden="1">
      <c r="A91" s="178"/>
      <c r="B91" s="178" t="s">
        <v>339</v>
      </c>
      <c r="C91" s="178"/>
      <c r="D91" s="161" t="s">
        <v>340</v>
      </c>
      <c r="E91" s="179">
        <f>E92</f>
        <v>0</v>
      </c>
      <c r="F91" s="179">
        <f>F92</f>
        <v>0</v>
      </c>
      <c r="G91" s="180">
        <f>G92</f>
        <v>121400</v>
      </c>
      <c r="H91" s="179">
        <f>H92</f>
        <v>121400</v>
      </c>
      <c r="I91" s="179">
        <f>I92</f>
        <v>0</v>
      </c>
    </row>
    <row r="92" spans="1:9" ht="21" customHeight="1" hidden="1">
      <c r="A92" s="178"/>
      <c r="B92" s="178"/>
      <c r="C92" s="178" t="s">
        <v>331</v>
      </c>
      <c r="D92" s="161" t="s">
        <v>332</v>
      </c>
      <c r="E92" s="179"/>
      <c r="F92" s="179"/>
      <c r="G92" s="181">
        <v>121400</v>
      </c>
      <c r="H92" s="173">
        <v>121400</v>
      </c>
      <c r="I92" s="173">
        <v>0</v>
      </c>
    </row>
    <row r="93" spans="1:9" ht="24" customHeight="1" hidden="1">
      <c r="A93" s="199">
        <v>801</v>
      </c>
      <c r="B93" s="199"/>
      <c r="C93" s="199"/>
      <c r="D93" s="200" t="s">
        <v>12</v>
      </c>
      <c r="E93" s="201"/>
      <c r="F93" s="201"/>
      <c r="G93" s="202">
        <f>SUM(G94,G101,G108,G114,G99,G117)</f>
        <v>569610</v>
      </c>
      <c r="H93" s="201">
        <f>SUM(H94,H101,H108,H114,H99,H117)</f>
        <v>569610</v>
      </c>
      <c r="I93" s="201">
        <f>SUM(I94,I101,I108,I114,I99,I117)</f>
        <v>0</v>
      </c>
    </row>
    <row r="94" spans="1:9" ht="29.25" customHeight="1" hidden="1">
      <c r="A94" s="178"/>
      <c r="B94" s="178">
        <v>80101</v>
      </c>
      <c r="C94" s="178"/>
      <c r="D94" s="161" t="s">
        <v>13</v>
      </c>
      <c r="E94" s="179"/>
      <c r="F94" s="179"/>
      <c r="G94" s="180">
        <f>SUM(G95:G98)</f>
        <v>17300</v>
      </c>
      <c r="H94" s="179">
        <f>SUM(H95:H98)</f>
        <v>17300</v>
      </c>
      <c r="I94" s="179">
        <f>SUM(I95:I98)</f>
        <v>0</v>
      </c>
    </row>
    <row r="95" spans="1:9" ht="56.25" customHeight="1" hidden="1">
      <c r="A95" s="178"/>
      <c r="B95" s="178"/>
      <c r="C95" s="178" t="s">
        <v>257</v>
      </c>
      <c r="D95" s="161" t="s">
        <v>258</v>
      </c>
      <c r="E95" s="179"/>
      <c r="F95" s="179"/>
      <c r="G95" s="192">
        <v>2600</v>
      </c>
      <c r="H95" s="173">
        <v>2600</v>
      </c>
      <c r="I95" s="173">
        <v>0</v>
      </c>
    </row>
    <row r="96" spans="1:9" ht="29.25" customHeight="1" hidden="1">
      <c r="A96" s="178"/>
      <c r="B96" s="178"/>
      <c r="C96" s="178" t="s">
        <v>263</v>
      </c>
      <c r="D96" s="161" t="s">
        <v>264</v>
      </c>
      <c r="E96" s="179"/>
      <c r="F96" s="179"/>
      <c r="G96" s="181">
        <v>6700</v>
      </c>
      <c r="H96" s="173">
        <v>6700</v>
      </c>
      <c r="I96" s="173">
        <v>0</v>
      </c>
    </row>
    <row r="97" spans="1:9" ht="29.25" customHeight="1" hidden="1">
      <c r="A97" s="178"/>
      <c r="B97" s="178"/>
      <c r="C97" s="178" t="s">
        <v>265</v>
      </c>
      <c r="D97" s="161" t="s">
        <v>7</v>
      </c>
      <c r="E97" s="179"/>
      <c r="F97" s="179"/>
      <c r="G97" s="181">
        <v>0</v>
      </c>
      <c r="H97" s="173">
        <v>0</v>
      </c>
      <c r="I97" s="173">
        <v>0</v>
      </c>
    </row>
    <row r="98" spans="1:9" ht="29.25" customHeight="1" hidden="1">
      <c r="A98" s="178"/>
      <c r="B98" s="178"/>
      <c r="C98" s="178" t="s">
        <v>280</v>
      </c>
      <c r="D98" s="161" t="s">
        <v>341</v>
      </c>
      <c r="E98" s="179"/>
      <c r="F98" s="179"/>
      <c r="G98" s="181">
        <v>8000</v>
      </c>
      <c r="H98" s="173">
        <v>8000</v>
      </c>
      <c r="I98" s="173">
        <v>0</v>
      </c>
    </row>
    <row r="99" spans="1:9" ht="26.25" customHeight="1" hidden="1">
      <c r="A99" s="178"/>
      <c r="B99" s="178" t="s">
        <v>119</v>
      </c>
      <c r="C99" s="178"/>
      <c r="D99" s="209" t="s">
        <v>208</v>
      </c>
      <c r="E99" s="210"/>
      <c r="F99" s="210"/>
      <c r="G99" s="180">
        <f>G100</f>
        <v>65963</v>
      </c>
      <c r="H99" s="179">
        <f>H100</f>
        <v>65963</v>
      </c>
      <c r="I99" s="179">
        <f>I100</f>
        <v>0</v>
      </c>
    </row>
    <row r="100" spans="1:9" ht="47.25" customHeight="1" hidden="1">
      <c r="A100" s="178"/>
      <c r="B100" s="178"/>
      <c r="C100" s="178" t="s">
        <v>140</v>
      </c>
      <c r="D100" s="161" t="s">
        <v>342</v>
      </c>
      <c r="E100" s="179"/>
      <c r="F100" s="179"/>
      <c r="G100" s="181">
        <v>65963</v>
      </c>
      <c r="H100" s="173">
        <v>65963</v>
      </c>
      <c r="I100" s="173">
        <v>0</v>
      </c>
    </row>
    <row r="101" spans="1:9" ht="21" customHeight="1" hidden="1">
      <c r="A101" s="178"/>
      <c r="B101" s="178" t="s">
        <v>25</v>
      </c>
      <c r="C101" s="178"/>
      <c r="D101" s="161" t="s">
        <v>343</v>
      </c>
      <c r="E101" s="179"/>
      <c r="F101" s="179"/>
      <c r="G101" s="181">
        <f>SUM(G102:G107)</f>
        <v>344170</v>
      </c>
      <c r="H101" s="208">
        <f>SUM(H102:H107)</f>
        <v>344170</v>
      </c>
      <c r="I101" s="208">
        <f>SUM(I102:I107)</f>
        <v>0</v>
      </c>
    </row>
    <row r="102" spans="1:9" ht="21" customHeight="1" hidden="1">
      <c r="A102" s="178"/>
      <c r="B102" s="178"/>
      <c r="C102" s="178" t="s">
        <v>263</v>
      </c>
      <c r="D102" s="161" t="s">
        <v>264</v>
      </c>
      <c r="E102" s="179"/>
      <c r="F102" s="179"/>
      <c r="G102" s="181">
        <v>225600</v>
      </c>
      <c r="H102" s="173">
        <v>225600</v>
      </c>
      <c r="I102" s="173">
        <v>0</v>
      </c>
    </row>
    <row r="103" spans="1:9" ht="21" customHeight="1" hidden="1">
      <c r="A103" s="178"/>
      <c r="B103" s="178"/>
      <c r="C103" s="178" t="s">
        <v>265</v>
      </c>
      <c r="D103" s="161" t="s">
        <v>7</v>
      </c>
      <c r="E103" s="179"/>
      <c r="F103" s="179"/>
      <c r="G103" s="181">
        <v>300</v>
      </c>
      <c r="H103" s="173">
        <v>300</v>
      </c>
      <c r="I103" s="173">
        <v>0</v>
      </c>
    </row>
    <row r="104" spans="1:9" ht="21" customHeight="1" hidden="1">
      <c r="A104" s="178"/>
      <c r="B104" s="178"/>
      <c r="C104" s="178" t="s">
        <v>280</v>
      </c>
      <c r="D104" s="161" t="s">
        <v>344</v>
      </c>
      <c r="E104" s="179"/>
      <c r="F104" s="179"/>
      <c r="G104" s="181">
        <v>480</v>
      </c>
      <c r="H104" s="173">
        <v>480</v>
      </c>
      <c r="I104" s="173">
        <v>0</v>
      </c>
    </row>
    <row r="105" spans="1:9" ht="18" customHeight="1" hidden="1">
      <c r="A105" s="178"/>
      <c r="B105" s="178"/>
      <c r="C105" s="178" t="s">
        <v>266</v>
      </c>
      <c r="D105" s="161" t="s">
        <v>267</v>
      </c>
      <c r="E105" s="179"/>
      <c r="F105" s="179"/>
      <c r="G105" s="181">
        <v>0</v>
      </c>
      <c r="H105" s="173">
        <v>0</v>
      </c>
      <c r="I105" s="173">
        <v>0</v>
      </c>
    </row>
    <row r="106" spans="1:9" ht="45" customHeight="1" hidden="1">
      <c r="A106" s="178"/>
      <c r="B106" s="178"/>
      <c r="C106" s="178" t="s">
        <v>140</v>
      </c>
      <c r="D106" s="161" t="s">
        <v>342</v>
      </c>
      <c r="E106" s="179"/>
      <c r="F106" s="179"/>
      <c r="G106" s="181">
        <v>117790</v>
      </c>
      <c r="H106" s="173">
        <v>117790</v>
      </c>
      <c r="I106" s="173">
        <v>0</v>
      </c>
    </row>
    <row r="107" spans="1:9" ht="64.5" customHeight="1" hidden="1">
      <c r="A107" s="178"/>
      <c r="B107" s="178"/>
      <c r="C107" s="170" t="s">
        <v>253</v>
      </c>
      <c r="D107" s="171" t="s">
        <v>268</v>
      </c>
      <c r="E107" s="172"/>
      <c r="F107" s="172"/>
      <c r="G107" s="181">
        <v>0</v>
      </c>
      <c r="H107" s="173">
        <v>0</v>
      </c>
      <c r="I107" s="173">
        <v>0</v>
      </c>
    </row>
    <row r="108" spans="1:9" ht="21" customHeight="1" hidden="1">
      <c r="A108" s="178"/>
      <c r="B108" s="178" t="s">
        <v>120</v>
      </c>
      <c r="C108" s="178"/>
      <c r="D108" s="161" t="s">
        <v>14</v>
      </c>
      <c r="E108" s="179"/>
      <c r="F108" s="179"/>
      <c r="G108" s="180">
        <f>SUM(G109:G113)</f>
        <v>20177</v>
      </c>
      <c r="H108" s="179">
        <f>SUM(H109:H113)</f>
        <v>20177</v>
      </c>
      <c r="I108" s="179">
        <f>SUM(I109:I113)</f>
        <v>0</v>
      </c>
    </row>
    <row r="109" spans="1:9" ht="54.75" customHeight="1" hidden="1">
      <c r="A109" s="178"/>
      <c r="B109" s="178"/>
      <c r="C109" s="178" t="s">
        <v>257</v>
      </c>
      <c r="D109" s="211" t="s">
        <v>258</v>
      </c>
      <c r="E109" s="212"/>
      <c r="F109" s="212"/>
      <c r="G109" s="181">
        <v>500</v>
      </c>
      <c r="H109" s="173">
        <v>500</v>
      </c>
      <c r="I109" s="173">
        <v>0</v>
      </c>
    </row>
    <row r="110" spans="1:9" ht="21" customHeight="1" hidden="1">
      <c r="A110" s="178"/>
      <c r="B110" s="178"/>
      <c r="C110" s="178" t="s">
        <v>263</v>
      </c>
      <c r="D110" s="161" t="s">
        <v>264</v>
      </c>
      <c r="E110" s="179"/>
      <c r="F110" s="179"/>
      <c r="G110" s="181">
        <v>0</v>
      </c>
      <c r="H110" s="173">
        <v>0</v>
      </c>
      <c r="I110" s="173">
        <v>0</v>
      </c>
    </row>
    <row r="111" spans="1:9" ht="21" customHeight="1" hidden="1">
      <c r="A111" s="178"/>
      <c r="B111" s="178"/>
      <c r="C111" s="178" t="s">
        <v>345</v>
      </c>
      <c r="D111" s="161" t="s">
        <v>7</v>
      </c>
      <c r="E111" s="179"/>
      <c r="F111" s="179"/>
      <c r="G111" s="181">
        <v>20</v>
      </c>
      <c r="H111" s="173">
        <v>20</v>
      </c>
      <c r="I111" s="173">
        <v>0</v>
      </c>
    </row>
    <row r="112" spans="1:9" ht="18" customHeight="1" hidden="1">
      <c r="A112" s="178"/>
      <c r="B112" s="178"/>
      <c r="C112" s="178" t="s">
        <v>266</v>
      </c>
      <c r="D112" s="161" t="s">
        <v>267</v>
      </c>
      <c r="E112" s="179"/>
      <c r="F112" s="179"/>
      <c r="G112" s="181">
        <v>0</v>
      </c>
      <c r="H112" s="173">
        <v>0</v>
      </c>
      <c r="I112" s="173">
        <v>0</v>
      </c>
    </row>
    <row r="113" spans="1:9" ht="29.25" customHeight="1" hidden="1">
      <c r="A113" s="178"/>
      <c r="B113" s="178"/>
      <c r="C113" s="178" t="s">
        <v>346</v>
      </c>
      <c r="D113" s="161" t="s">
        <v>347</v>
      </c>
      <c r="E113" s="179"/>
      <c r="F113" s="179"/>
      <c r="G113" s="181">
        <v>19657</v>
      </c>
      <c r="H113" s="173">
        <v>19657</v>
      </c>
      <c r="I113" s="173">
        <v>0</v>
      </c>
    </row>
    <row r="114" spans="1:9" ht="31.5" customHeight="1" hidden="1">
      <c r="A114" s="178"/>
      <c r="B114" s="178" t="s">
        <v>34</v>
      </c>
      <c r="C114" s="178"/>
      <c r="D114" s="213" t="s">
        <v>39</v>
      </c>
      <c r="E114" s="179"/>
      <c r="F114" s="179"/>
      <c r="G114" s="181">
        <f>SUM(G115)</f>
        <v>0</v>
      </c>
      <c r="H114" s="173"/>
      <c r="I114" s="173"/>
    </row>
    <row r="115" spans="1:9" ht="18" customHeight="1" hidden="1">
      <c r="A115" s="178"/>
      <c r="B115" s="178"/>
      <c r="C115" s="178" t="s">
        <v>265</v>
      </c>
      <c r="D115" s="161" t="s">
        <v>7</v>
      </c>
      <c r="E115" s="179"/>
      <c r="F115" s="179"/>
      <c r="G115" s="181">
        <v>0</v>
      </c>
      <c r="H115" s="173"/>
      <c r="I115" s="173"/>
    </row>
    <row r="116" spans="1:9" ht="18" customHeight="1" hidden="1">
      <c r="A116" s="178"/>
      <c r="B116" s="178"/>
      <c r="C116" s="178" t="s">
        <v>266</v>
      </c>
      <c r="D116" s="161" t="s">
        <v>267</v>
      </c>
      <c r="E116" s="179"/>
      <c r="F116" s="179"/>
      <c r="G116" s="181">
        <v>0</v>
      </c>
      <c r="H116" s="173"/>
      <c r="I116" s="173"/>
    </row>
    <row r="117" spans="1:9" ht="21" customHeight="1" hidden="1">
      <c r="A117" s="178"/>
      <c r="B117" s="178" t="s">
        <v>348</v>
      </c>
      <c r="C117" s="178"/>
      <c r="D117" s="161" t="s">
        <v>349</v>
      </c>
      <c r="E117" s="179"/>
      <c r="F117" s="179"/>
      <c r="G117" s="181">
        <v>122000</v>
      </c>
      <c r="H117" s="173">
        <v>122000</v>
      </c>
      <c r="I117" s="173">
        <v>0</v>
      </c>
    </row>
    <row r="118" spans="1:9" ht="21" customHeight="1" hidden="1">
      <c r="A118" s="178"/>
      <c r="B118" s="178"/>
      <c r="C118" s="178" t="s">
        <v>263</v>
      </c>
      <c r="D118" s="161" t="s">
        <v>264</v>
      </c>
      <c r="E118" s="179"/>
      <c r="F118" s="179"/>
      <c r="G118" s="181">
        <v>122000</v>
      </c>
      <c r="H118" s="173">
        <v>122000</v>
      </c>
      <c r="I118" s="173">
        <v>0</v>
      </c>
    </row>
    <row r="119" spans="1:9" ht="21" customHeight="1" hidden="1">
      <c r="A119" s="178"/>
      <c r="B119" s="178" t="s">
        <v>350</v>
      </c>
      <c r="C119" s="178"/>
      <c r="D119" s="161" t="s">
        <v>6</v>
      </c>
      <c r="E119" s="179"/>
      <c r="F119" s="179"/>
      <c r="G119" s="180">
        <f>G120</f>
        <v>0</v>
      </c>
      <c r="H119" s="179">
        <f>H120</f>
        <v>0</v>
      </c>
      <c r="I119" s="173">
        <v>0</v>
      </c>
    </row>
    <row r="120" spans="1:9" ht="27" customHeight="1" hidden="1">
      <c r="A120" s="178"/>
      <c r="B120" s="178"/>
      <c r="C120" s="178" t="s">
        <v>351</v>
      </c>
      <c r="D120" s="214" t="s">
        <v>352</v>
      </c>
      <c r="E120" s="215"/>
      <c r="F120" s="215"/>
      <c r="G120" s="181">
        <v>0</v>
      </c>
      <c r="H120" s="173">
        <v>0</v>
      </c>
      <c r="I120" s="173">
        <v>0</v>
      </c>
    </row>
    <row r="121" spans="1:9" ht="21.75" customHeight="1" hidden="1">
      <c r="A121" s="185" t="s">
        <v>353</v>
      </c>
      <c r="B121" s="185"/>
      <c r="C121" s="185"/>
      <c r="D121" s="216" t="s">
        <v>142</v>
      </c>
      <c r="E121" s="217">
        <f>E122</f>
        <v>0</v>
      </c>
      <c r="F121" s="217">
        <f>F122</f>
        <v>0</v>
      </c>
      <c r="G121" s="217">
        <f>G122</f>
        <v>2550</v>
      </c>
      <c r="H121" s="217">
        <f>H122</f>
        <v>2550</v>
      </c>
      <c r="I121" s="217">
        <f>I122</f>
        <v>0</v>
      </c>
    </row>
    <row r="122" spans="1:9" ht="21" customHeight="1" hidden="1">
      <c r="A122" s="178"/>
      <c r="B122" s="178" t="s">
        <v>354</v>
      </c>
      <c r="C122" s="178"/>
      <c r="D122" s="214" t="s">
        <v>144</v>
      </c>
      <c r="E122" s="215">
        <f>E123+E124</f>
        <v>0</v>
      </c>
      <c r="F122" s="215">
        <f>F123+F124</f>
        <v>0</v>
      </c>
      <c r="G122" s="215">
        <f>G123+G124</f>
        <v>2550</v>
      </c>
      <c r="H122" s="215">
        <f>H123+H124</f>
        <v>2550</v>
      </c>
      <c r="I122" s="215">
        <f>I123+I124</f>
        <v>0</v>
      </c>
    </row>
    <row r="123" spans="1:9" ht="21" customHeight="1" hidden="1">
      <c r="A123" s="178"/>
      <c r="B123" s="178"/>
      <c r="C123" s="178" t="s">
        <v>323</v>
      </c>
      <c r="D123" s="161" t="s">
        <v>324</v>
      </c>
      <c r="E123" s="179"/>
      <c r="F123" s="179"/>
      <c r="G123" s="181">
        <v>0</v>
      </c>
      <c r="H123" s="173">
        <v>0</v>
      </c>
      <c r="I123" s="173">
        <v>0</v>
      </c>
    </row>
    <row r="124" spans="1:9" ht="21" customHeight="1" hidden="1">
      <c r="A124" s="203"/>
      <c r="B124" s="203"/>
      <c r="C124" s="203" t="s">
        <v>266</v>
      </c>
      <c r="D124" s="204" t="s">
        <v>267</v>
      </c>
      <c r="E124" s="162"/>
      <c r="F124" s="162"/>
      <c r="G124" s="205">
        <v>2550</v>
      </c>
      <c r="H124" s="174">
        <v>2550</v>
      </c>
      <c r="I124" s="174">
        <v>0</v>
      </c>
    </row>
    <row r="125" spans="1:9" ht="12" customHeight="1" hidden="1">
      <c r="A125" s="203"/>
      <c r="B125" s="203"/>
      <c r="C125" s="203"/>
      <c r="D125" s="204"/>
      <c r="E125" s="162"/>
      <c r="F125" s="162"/>
      <c r="G125" s="205"/>
      <c r="H125" s="174"/>
      <c r="I125" s="174"/>
    </row>
    <row r="126" spans="1:9" ht="25.5" customHeight="1">
      <c r="A126" s="175" t="s">
        <v>27</v>
      </c>
      <c r="B126" s="175"/>
      <c r="C126" s="175"/>
      <c r="D126" s="166" t="s">
        <v>355</v>
      </c>
      <c r="E126" s="167">
        <f>E127+E132+E135+E139+E142+E146+E148+E151+E153</f>
        <v>2520</v>
      </c>
      <c r="F126" s="167">
        <f>F127+F132+F135+F139+F142+F146+F148+F151+F153</f>
        <v>0</v>
      </c>
      <c r="G126" s="218">
        <f>G127+G132+G142+G146+G148+G151+G153+G139+G135</f>
        <v>3301139</v>
      </c>
      <c r="H126" s="218">
        <f>H127+H132+H142+H146+H148+H151+H153+H139+H135</f>
        <v>3301139</v>
      </c>
      <c r="I126" s="218">
        <f>I127+I132+I142+I146+I148+I151+I153+I139+I135</f>
        <v>0</v>
      </c>
    </row>
    <row r="127" spans="1:9" ht="50.25" customHeight="1" hidden="1">
      <c r="A127" s="199"/>
      <c r="B127" s="178" t="s">
        <v>26</v>
      </c>
      <c r="C127" s="199"/>
      <c r="D127" s="161" t="s">
        <v>209</v>
      </c>
      <c r="E127" s="179">
        <f>E128+E129+E130+E131</f>
        <v>0</v>
      </c>
      <c r="F127" s="179">
        <f>F128+F129+F130+F131</f>
        <v>0</v>
      </c>
      <c r="G127" s="181">
        <f>SUM(G128:G131)</f>
        <v>2863060</v>
      </c>
      <c r="H127" s="208">
        <f>SUM(H128:H131)</f>
        <v>2863060</v>
      </c>
      <c r="I127" s="208">
        <f>SUM(I128:I131)</f>
        <v>0</v>
      </c>
    </row>
    <row r="128" spans="1:9" ht="21" customHeight="1" hidden="1">
      <c r="A128" s="199"/>
      <c r="B128" s="199"/>
      <c r="C128" s="178" t="s">
        <v>265</v>
      </c>
      <c r="D128" s="161" t="s">
        <v>7</v>
      </c>
      <c r="E128" s="179"/>
      <c r="F128" s="179"/>
      <c r="G128" s="181">
        <v>60</v>
      </c>
      <c r="H128" s="173">
        <v>60</v>
      </c>
      <c r="I128" s="173">
        <v>0</v>
      </c>
    </row>
    <row r="129" spans="1:9" ht="21" customHeight="1" hidden="1">
      <c r="A129" s="199"/>
      <c r="B129" s="199"/>
      <c r="C129" s="178" t="s">
        <v>356</v>
      </c>
      <c r="D129" s="161" t="s">
        <v>357</v>
      </c>
      <c r="E129" s="179"/>
      <c r="F129" s="179"/>
      <c r="G129" s="181">
        <v>3000</v>
      </c>
      <c r="H129" s="173">
        <v>3000</v>
      </c>
      <c r="I129" s="173">
        <v>0</v>
      </c>
    </row>
    <row r="130" spans="1:9" ht="48.75" customHeight="1" hidden="1">
      <c r="A130" s="199"/>
      <c r="B130" s="199"/>
      <c r="C130" s="178" t="s">
        <v>273</v>
      </c>
      <c r="D130" s="161" t="s">
        <v>358</v>
      </c>
      <c r="E130" s="179"/>
      <c r="F130" s="179">
        <v>0</v>
      </c>
      <c r="G130" s="181">
        <v>2848000</v>
      </c>
      <c r="H130" s="173">
        <v>2848000</v>
      </c>
      <c r="I130" s="173">
        <v>0</v>
      </c>
    </row>
    <row r="131" spans="1:9" ht="48" customHeight="1" hidden="1">
      <c r="A131" s="199"/>
      <c r="B131" s="178"/>
      <c r="C131" s="178" t="s">
        <v>275</v>
      </c>
      <c r="D131" s="161" t="s">
        <v>359</v>
      </c>
      <c r="E131" s="179"/>
      <c r="F131" s="179"/>
      <c r="G131" s="181">
        <v>12000</v>
      </c>
      <c r="H131" s="173">
        <v>12000</v>
      </c>
      <c r="I131" s="173">
        <v>0</v>
      </c>
    </row>
    <row r="132" spans="1:9" ht="62.25" customHeight="1" hidden="1">
      <c r="A132" s="178"/>
      <c r="B132" s="178" t="s">
        <v>28</v>
      </c>
      <c r="C132" s="178"/>
      <c r="D132" s="161" t="s">
        <v>360</v>
      </c>
      <c r="E132" s="179">
        <f>E133+E134</f>
        <v>0</v>
      </c>
      <c r="F132" s="179">
        <f>F133+F134</f>
        <v>0</v>
      </c>
      <c r="G132" s="180">
        <f>SUM(G133:G134)</f>
        <v>29400</v>
      </c>
      <c r="H132" s="179">
        <f>SUM(H133:H134)</f>
        <v>29400</v>
      </c>
      <c r="I132" s="179">
        <f>SUM(I133:I134)</f>
        <v>0</v>
      </c>
    </row>
    <row r="133" spans="1:9" ht="47.25" customHeight="1" hidden="1">
      <c r="A133" s="178"/>
      <c r="B133" s="178"/>
      <c r="C133" s="178" t="s">
        <v>273</v>
      </c>
      <c r="D133" s="161" t="s">
        <v>361</v>
      </c>
      <c r="E133" s="179"/>
      <c r="F133" s="179"/>
      <c r="G133" s="181">
        <v>15000</v>
      </c>
      <c r="H133" s="173">
        <v>15000</v>
      </c>
      <c r="I133" s="173">
        <v>0</v>
      </c>
    </row>
    <row r="134" spans="1:9" ht="33.75" customHeight="1" hidden="1">
      <c r="A134" s="178"/>
      <c r="B134" s="178"/>
      <c r="C134" s="178" t="s">
        <v>351</v>
      </c>
      <c r="D134" s="161" t="s">
        <v>352</v>
      </c>
      <c r="E134" s="179"/>
      <c r="F134" s="179"/>
      <c r="G134" s="181">
        <v>14400</v>
      </c>
      <c r="H134" s="173">
        <v>14400</v>
      </c>
      <c r="I134" s="173">
        <v>0</v>
      </c>
    </row>
    <row r="135" spans="1:9" ht="30.75" customHeight="1">
      <c r="A135" s="178"/>
      <c r="B135" s="178" t="s">
        <v>29</v>
      </c>
      <c r="C135" s="178"/>
      <c r="D135" s="161" t="s">
        <v>200</v>
      </c>
      <c r="E135" s="179">
        <f>E136+E137+E138</f>
        <v>2520</v>
      </c>
      <c r="F135" s="179">
        <f>F136+F137+F138</f>
        <v>0</v>
      </c>
      <c r="G135" s="180">
        <f>SUM(G138)</f>
        <v>71920</v>
      </c>
      <c r="H135" s="180">
        <f>SUM(H138)</f>
        <v>71920</v>
      </c>
      <c r="I135" s="180">
        <f>SUM(I138)</f>
        <v>0</v>
      </c>
    </row>
    <row r="136" spans="1:9" ht="18" customHeight="1" hidden="1">
      <c r="A136" s="178"/>
      <c r="B136" s="178"/>
      <c r="C136" s="178" t="s">
        <v>266</v>
      </c>
      <c r="D136" s="161" t="s">
        <v>267</v>
      </c>
      <c r="E136" s="179"/>
      <c r="F136" s="179"/>
      <c r="G136" s="181">
        <v>0</v>
      </c>
      <c r="H136" s="173">
        <v>0</v>
      </c>
      <c r="I136" s="173">
        <v>0</v>
      </c>
    </row>
    <row r="137" spans="1:9" ht="39" customHeight="1" hidden="1">
      <c r="A137" s="178"/>
      <c r="B137" s="178"/>
      <c r="C137" s="178" t="s">
        <v>273</v>
      </c>
      <c r="D137" s="161" t="s">
        <v>361</v>
      </c>
      <c r="E137" s="179"/>
      <c r="F137" s="179"/>
      <c r="G137" s="181">
        <v>0</v>
      </c>
      <c r="H137" s="173">
        <v>0</v>
      </c>
      <c r="I137" s="173">
        <v>0</v>
      </c>
    </row>
    <row r="138" spans="1:9" ht="33" customHeight="1">
      <c r="A138" s="178"/>
      <c r="B138" s="178"/>
      <c r="C138" s="178" t="s">
        <v>351</v>
      </c>
      <c r="D138" s="214" t="s">
        <v>352</v>
      </c>
      <c r="E138" s="215">
        <v>2520</v>
      </c>
      <c r="F138" s="215">
        <v>0</v>
      </c>
      <c r="G138" s="181">
        <v>71920</v>
      </c>
      <c r="H138" s="173">
        <v>71920</v>
      </c>
      <c r="I138" s="173">
        <v>0</v>
      </c>
    </row>
    <row r="139" spans="1:9" ht="24" customHeight="1" hidden="1">
      <c r="A139" s="178"/>
      <c r="B139" s="178" t="s">
        <v>362</v>
      </c>
      <c r="C139" s="178"/>
      <c r="D139" s="214" t="s">
        <v>183</v>
      </c>
      <c r="E139" s="215">
        <f>E141+E140</f>
        <v>0</v>
      </c>
      <c r="F139" s="215">
        <f>F141+F140</f>
        <v>0</v>
      </c>
      <c r="G139" s="215">
        <f>G141+G140</f>
        <v>126944</v>
      </c>
      <c r="H139" s="215">
        <f>H141+H140</f>
        <v>126944</v>
      </c>
      <c r="I139" s="215">
        <f>I141+I140</f>
        <v>0</v>
      </c>
    </row>
    <row r="140" spans="1:9" ht="24" customHeight="1" hidden="1">
      <c r="A140" s="178"/>
      <c r="B140" s="178"/>
      <c r="C140" s="178" t="s">
        <v>266</v>
      </c>
      <c r="D140" s="214" t="s">
        <v>267</v>
      </c>
      <c r="E140" s="215"/>
      <c r="F140" s="215"/>
      <c r="G140" s="219">
        <v>344</v>
      </c>
      <c r="H140" s="215">
        <v>344</v>
      </c>
      <c r="I140" s="215">
        <v>0</v>
      </c>
    </row>
    <row r="141" spans="1:9" ht="31.5" customHeight="1" hidden="1">
      <c r="A141" s="178"/>
      <c r="B141" s="178"/>
      <c r="C141" s="178" t="s">
        <v>351</v>
      </c>
      <c r="D141" s="214" t="s">
        <v>352</v>
      </c>
      <c r="E141" s="215"/>
      <c r="F141" s="215"/>
      <c r="G141" s="181">
        <v>126600</v>
      </c>
      <c r="H141" s="173">
        <v>126600</v>
      </c>
      <c r="I141" s="173">
        <v>0</v>
      </c>
    </row>
    <row r="142" spans="1:9" ht="21" customHeight="1" hidden="1">
      <c r="A142" s="178"/>
      <c r="B142" s="178" t="s">
        <v>30</v>
      </c>
      <c r="C142" s="178"/>
      <c r="D142" s="161" t="s">
        <v>15</v>
      </c>
      <c r="E142" s="179"/>
      <c r="F142" s="179"/>
      <c r="G142" s="181">
        <f>SUM(G143:G145)</f>
        <v>108600</v>
      </c>
      <c r="H142" s="173">
        <v>108600</v>
      </c>
      <c r="I142" s="173">
        <v>0</v>
      </c>
    </row>
    <row r="143" spans="1:9" ht="18" customHeight="1" hidden="1">
      <c r="A143" s="178"/>
      <c r="B143" s="178"/>
      <c r="C143" s="178" t="s">
        <v>265</v>
      </c>
      <c r="D143" s="214" t="s">
        <v>7</v>
      </c>
      <c r="E143" s="215"/>
      <c r="F143" s="215"/>
      <c r="G143" s="181">
        <v>0</v>
      </c>
      <c r="H143" s="173">
        <v>0</v>
      </c>
      <c r="I143" s="173">
        <v>0</v>
      </c>
    </row>
    <row r="144" spans="1:9" ht="18" customHeight="1" hidden="1">
      <c r="A144" s="178"/>
      <c r="B144" s="178"/>
      <c r="C144" s="178" t="s">
        <v>266</v>
      </c>
      <c r="D144" s="214" t="s">
        <v>267</v>
      </c>
      <c r="E144" s="215"/>
      <c r="F144" s="215"/>
      <c r="G144" s="181">
        <v>0</v>
      </c>
      <c r="H144" s="173">
        <v>0</v>
      </c>
      <c r="I144" s="173">
        <v>0</v>
      </c>
    </row>
    <row r="145" spans="1:9" ht="32.25" customHeight="1" hidden="1">
      <c r="A145" s="178"/>
      <c r="B145" s="178"/>
      <c r="C145" s="178" t="s">
        <v>351</v>
      </c>
      <c r="D145" s="214" t="s">
        <v>352</v>
      </c>
      <c r="E145" s="215"/>
      <c r="F145" s="215"/>
      <c r="G145" s="181">
        <v>108600</v>
      </c>
      <c r="H145" s="173">
        <v>108600</v>
      </c>
      <c r="I145" s="173">
        <v>0</v>
      </c>
    </row>
    <row r="146" spans="1:9" ht="43.5" customHeight="1" hidden="1">
      <c r="A146" s="178"/>
      <c r="B146" s="178" t="s">
        <v>38</v>
      </c>
      <c r="C146" s="178"/>
      <c r="D146" s="214" t="s">
        <v>37</v>
      </c>
      <c r="E146" s="215"/>
      <c r="F146" s="215"/>
      <c r="G146" s="219">
        <f>G147</f>
        <v>840</v>
      </c>
      <c r="H146" s="215">
        <f>H147</f>
        <v>840</v>
      </c>
      <c r="I146" s="215">
        <f>I147</f>
        <v>0</v>
      </c>
    </row>
    <row r="147" spans="1:9" ht="21" customHeight="1" hidden="1">
      <c r="A147" s="178"/>
      <c r="B147" s="178"/>
      <c r="C147" s="178" t="s">
        <v>263</v>
      </c>
      <c r="D147" s="214" t="s">
        <v>264</v>
      </c>
      <c r="E147" s="215"/>
      <c r="F147" s="215"/>
      <c r="G147" s="181">
        <v>840</v>
      </c>
      <c r="H147" s="173">
        <v>840</v>
      </c>
      <c r="I147" s="173">
        <v>0</v>
      </c>
    </row>
    <row r="148" spans="1:9" ht="32.25" customHeight="1" hidden="1">
      <c r="A148" s="178"/>
      <c r="B148" s="178" t="s">
        <v>32</v>
      </c>
      <c r="C148" s="178"/>
      <c r="D148" s="161" t="s">
        <v>33</v>
      </c>
      <c r="E148" s="179"/>
      <c r="F148" s="179"/>
      <c r="G148" s="181">
        <f>G149+G150</f>
        <v>35000</v>
      </c>
      <c r="H148" s="208">
        <f>H149+H150</f>
        <v>35000</v>
      </c>
      <c r="I148" s="208">
        <f>I149+I150</f>
        <v>0</v>
      </c>
    </row>
    <row r="149" spans="1:9" ht="21" customHeight="1" hidden="1">
      <c r="A149" s="178"/>
      <c r="B149" s="178"/>
      <c r="C149" s="178" t="s">
        <v>263</v>
      </c>
      <c r="D149" s="161" t="s">
        <v>264</v>
      </c>
      <c r="E149" s="179"/>
      <c r="F149" s="179"/>
      <c r="G149" s="181">
        <v>12000</v>
      </c>
      <c r="H149" s="173">
        <v>12000</v>
      </c>
      <c r="I149" s="173">
        <v>0</v>
      </c>
    </row>
    <row r="150" spans="1:9" ht="45.75" customHeight="1" hidden="1">
      <c r="A150" s="178"/>
      <c r="B150" s="178"/>
      <c r="C150" s="178" t="s">
        <v>273</v>
      </c>
      <c r="D150" s="161" t="s">
        <v>361</v>
      </c>
      <c r="E150" s="179"/>
      <c r="F150" s="179"/>
      <c r="G150" s="181">
        <v>23000</v>
      </c>
      <c r="H150" s="173">
        <v>23000</v>
      </c>
      <c r="I150" s="173">
        <v>0</v>
      </c>
    </row>
    <row r="151" spans="1:9" ht="21" customHeight="1" hidden="1">
      <c r="A151" s="178"/>
      <c r="B151" s="178" t="s">
        <v>363</v>
      </c>
      <c r="C151" s="178"/>
      <c r="D151" s="194" t="s">
        <v>364</v>
      </c>
      <c r="E151" s="183"/>
      <c r="F151" s="183"/>
      <c r="G151" s="181">
        <v>0</v>
      </c>
      <c r="H151" s="173">
        <v>0</v>
      </c>
      <c r="I151" s="173">
        <v>0</v>
      </c>
    </row>
    <row r="152" spans="1:9" ht="39" customHeight="1" hidden="1">
      <c r="A152" s="178"/>
      <c r="B152" s="178"/>
      <c r="C152" s="178" t="s">
        <v>273</v>
      </c>
      <c r="D152" s="161" t="s">
        <v>361</v>
      </c>
      <c r="E152" s="179"/>
      <c r="F152" s="179"/>
      <c r="G152" s="181">
        <v>0</v>
      </c>
      <c r="H152" s="173">
        <v>0</v>
      </c>
      <c r="I152" s="173">
        <v>0</v>
      </c>
    </row>
    <row r="153" spans="1:9" ht="21" customHeight="1" hidden="1">
      <c r="A153" s="178"/>
      <c r="B153" s="178" t="s">
        <v>31</v>
      </c>
      <c r="C153" s="178"/>
      <c r="D153" s="161" t="s">
        <v>6</v>
      </c>
      <c r="E153" s="179"/>
      <c r="F153" s="179"/>
      <c r="G153" s="181">
        <f>SUM(G156:G156)</f>
        <v>65375</v>
      </c>
      <c r="H153" s="208">
        <f>SUM(H156:H156)</f>
        <v>65375</v>
      </c>
      <c r="I153" s="208">
        <f>SUM(I156:I156)</f>
        <v>0</v>
      </c>
    </row>
    <row r="154" spans="1:9" ht="18" customHeight="1" hidden="1">
      <c r="A154" s="178"/>
      <c r="B154" s="178"/>
      <c r="C154" s="178" t="s">
        <v>266</v>
      </c>
      <c r="D154" s="214" t="s">
        <v>267</v>
      </c>
      <c r="E154" s="215"/>
      <c r="F154" s="215"/>
      <c r="G154" s="181">
        <v>0</v>
      </c>
      <c r="H154" s="173">
        <v>0</v>
      </c>
      <c r="I154" s="173">
        <v>0</v>
      </c>
    </row>
    <row r="155" spans="1:9" ht="40.5" customHeight="1" hidden="1">
      <c r="A155" s="178"/>
      <c r="B155" s="178"/>
      <c r="C155" s="178" t="s">
        <v>273</v>
      </c>
      <c r="D155" s="161" t="s">
        <v>361</v>
      </c>
      <c r="E155" s="179"/>
      <c r="F155" s="179"/>
      <c r="G155" s="181">
        <v>0</v>
      </c>
      <c r="H155" s="173">
        <v>0</v>
      </c>
      <c r="I155" s="173">
        <v>0</v>
      </c>
    </row>
    <row r="156" spans="1:9" ht="33" customHeight="1" hidden="1">
      <c r="A156" s="178"/>
      <c r="B156" s="178"/>
      <c r="C156" s="178" t="s">
        <v>351</v>
      </c>
      <c r="D156" s="214" t="s">
        <v>352</v>
      </c>
      <c r="E156" s="215"/>
      <c r="F156" s="215"/>
      <c r="G156" s="181">
        <v>65375</v>
      </c>
      <c r="H156" s="173">
        <v>65375</v>
      </c>
      <c r="I156" s="173">
        <v>0</v>
      </c>
    </row>
    <row r="157" spans="1:9" ht="51" customHeight="1" hidden="1">
      <c r="A157" s="178"/>
      <c r="B157" s="178"/>
      <c r="C157" s="178" t="s">
        <v>365</v>
      </c>
      <c r="D157" s="214" t="s">
        <v>366</v>
      </c>
      <c r="E157" s="215"/>
      <c r="F157" s="215"/>
      <c r="G157" s="181">
        <v>0</v>
      </c>
      <c r="H157" s="173"/>
      <c r="I157" s="173"/>
    </row>
    <row r="158" spans="1:9" ht="12" customHeight="1" hidden="1">
      <c r="A158" s="178"/>
      <c r="B158" s="178"/>
      <c r="C158" s="178"/>
      <c r="D158" s="214"/>
      <c r="E158" s="215"/>
      <c r="F158" s="215"/>
      <c r="G158" s="181"/>
      <c r="H158" s="173"/>
      <c r="I158" s="173"/>
    </row>
    <row r="159" spans="1:9" ht="28.5" customHeight="1" hidden="1">
      <c r="A159" s="185" t="s">
        <v>367</v>
      </c>
      <c r="B159" s="178"/>
      <c r="C159" s="178"/>
      <c r="D159" s="216" t="s">
        <v>175</v>
      </c>
      <c r="E159" s="217">
        <f>E160</f>
        <v>0</v>
      </c>
      <c r="F159" s="217">
        <f>F160</f>
        <v>0</v>
      </c>
      <c r="G159" s="217">
        <f>G160</f>
        <v>181086</v>
      </c>
      <c r="H159" s="217">
        <f>H160</f>
        <v>181086</v>
      </c>
      <c r="I159" s="217">
        <f>I160</f>
        <v>0</v>
      </c>
    </row>
    <row r="160" spans="1:9" ht="24" customHeight="1" hidden="1">
      <c r="A160" s="178"/>
      <c r="B160" s="178" t="s">
        <v>368</v>
      </c>
      <c r="C160" s="178"/>
      <c r="D160" s="220" t="s">
        <v>6</v>
      </c>
      <c r="E160" s="221">
        <f>E162+E163</f>
        <v>0</v>
      </c>
      <c r="F160" s="221"/>
      <c r="G160" s="219">
        <f>SUM(G161:G163)</f>
        <v>181086</v>
      </c>
      <c r="H160" s="219">
        <f>SUM(H161:H163)</f>
        <v>181086</v>
      </c>
      <c r="I160" s="219">
        <f>SUM(I161:I163)</f>
        <v>0</v>
      </c>
    </row>
    <row r="161" spans="1:9" ht="24" customHeight="1" hidden="1">
      <c r="A161" s="178"/>
      <c r="B161" s="178"/>
      <c r="C161" s="178" t="s">
        <v>265</v>
      </c>
      <c r="D161" s="220" t="s">
        <v>7</v>
      </c>
      <c r="E161" s="221"/>
      <c r="F161" s="221"/>
      <c r="G161" s="181"/>
      <c r="H161" s="181"/>
      <c r="I161" s="181">
        <v>0</v>
      </c>
    </row>
    <row r="162" spans="1:9" ht="66.75" customHeight="1" hidden="1">
      <c r="A162" s="178"/>
      <c r="B162" s="178"/>
      <c r="C162" s="178" t="s">
        <v>369</v>
      </c>
      <c r="D162" s="222" t="s">
        <v>268</v>
      </c>
      <c r="E162" s="223"/>
      <c r="F162" s="223"/>
      <c r="G162" s="181">
        <v>166996</v>
      </c>
      <c r="H162" s="181">
        <v>166996</v>
      </c>
      <c r="I162" s="181">
        <v>0</v>
      </c>
    </row>
    <row r="163" spans="1:9" ht="66.75" customHeight="1" hidden="1">
      <c r="A163" s="178"/>
      <c r="B163" s="178"/>
      <c r="C163" s="178" t="s">
        <v>370</v>
      </c>
      <c r="D163" s="222" t="s">
        <v>268</v>
      </c>
      <c r="E163" s="223"/>
      <c r="F163" s="223"/>
      <c r="G163" s="181">
        <v>14090</v>
      </c>
      <c r="H163" s="173">
        <v>14090</v>
      </c>
      <c r="I163" s="173">
        <v>0</v>
      </c>
    </row>
    <row r="164" spans="1:9" ht="12" customHeight="1">
      <c r="A164" s="178"/>
      <c r="B164" s="178"/>
      <c r="C164" s="178"/>
      <c r="D164" s="214"/>
      <c r="E164" s="215"/>
      <c r="F164" s="215"/>
      <c r="G164" s="181"/>
      <c r="H164" s="173"/>
      <c r="I164" s="173">
        <v>0</v>
      </c>
    </row>
    <row r="165" spans="1:9" s="169" customFormat="1" ht="25.5" customHeight="1">
      <c r="A165" s="185" t="s">
        <v>371</v>
      </c>
      <c r="B165" s="185"/>
      <c r="C165" s="185"/>
      <c r="D165" s="216" t="s">
        <v>16</v>
      </c>
      <c r="E165" s="217">
        <f>E166+E168</f>
        <v>7732</v>
      </c>
      <c r="F165" s="217">
        <f>F166+F168</f>
        <v>0</v>
      </c>
      <c r="G165" s="217">
        <f>G166+G168</f>
        <v>60127</v>
      </c>
      <c r="H165" s="217">
        <f>H166+H168</f>
        <v>60127</v>
      </c>
      <c r="I165" s="217">
        <f>I166+I168</f>
        <v>0</v>
      </c>
    </row>
    <row r="166" spans="1:9" s="169" customFormat="1" ht="21" customHeight="1" hidden="1">
      <c r="A166" s="185"/>
      <c r="B166" s="224" t="s">
        <v>372</v>
      </c>
      <c r="C166" s="224"/>
      <c r="D166" s="220" t="s">
        <v>373</v>
      </c>
      <c r="E166" s="221"/>
      <c r="F166" s="221"/>
      <c r="G166" s="164">
        <f>G167</f>
        <v>3160</v>
      </c>
      <c r="H166" s="164">
        <f>H167</f>
        <v>3160</v>
      </c>
      <c r="I166" s="164">
        <f>I167</f>
        <v>0</v>
      </c>
    </row>
    <row r="167" spans="1:9" s="169" customFormat="1" ht="46.5" customHeight="1" hidden="1">
      <c r="A167" s="185"/>
      <c r="B167" s="224"/>
      <c r="C167" s="224" t="s">
        <v>140</v>
      </c>
      <c r="D167" s="220" t="s">
        <v>342</v>
      </c>
      <c r="E167" s="221"/>
      <c r="F167" s="221"/>
      <c r="G167" s="164">
        <v>3160</v>
      </c>
      <c r="H167" s="173">
        <v>3160</v>
      </c>
      <c r="I167" s="225">
        <v>0</v>
      </c>
    </row>
    <row r="168" spans="1:9" ht="24" customHeight="1">
      <c r="A168" s="178"/>
      <c r="B168" s="178" t="s">
        <v>36</v>
      </c>
      <c r="C168" s="178"/>
      <c r="D168" s="214" t="s">
        <v>35</v>
      </c>
      <c r="E168" s="215">
        <f>E169</f>
        <v>7732</v>
      </c>
      <c r="F168" s="215">
        <f>F169</f>
        <v>0</v>
      </c>
      <c r="G168" s="215">
        <f>G169</f>
        <v>56967</v>
      </c>
      <c r="H168" s="215">
        <f>H169</f>
        <v>56967</v>
      </c>
      <c r="I168" s="215">
        <f>I169</f>
        <v>0</v>
      </c>
    </row>
    <row r="169" spans="1:9" ht="32.25" customHeight="1">
      <c r="A169" s="178"/>
      <c r="B169" s="178"/>
      <c r="C169" s="178" t="s">
        <v>351</v>
      </c>
      <c r="D169" s="214" t="s">
        <v>352</v>
      </c>
      <c r="E169" s="215">
        <v>7732</v>
      </c>
      <c r="F169" s="215"/>
      <c r="G169" s="181">
        <v>56967</v>
      </c>
      <c r="H169" s="173">
        <v>56967</v>
      </c>
      <c r="I169" s="173">
        <v>0</v>
      </c>
    </row>
    <row r="170" spans="1:9" ht="25.5" customHeight="1" hidden="1">
      <c r="A170" s="199">
        <v>900</v>
      </c>
      <c r="B170" s="199"/>
      <c r="C170" s="199"/>
      <c r="D170" s="200" t="s">
        <v>17</v>
      </c>
      <c r="E170" s="201">
        <f>E171+E174+E176+E178+E180+E182</f>
        <v>0</v>
      </c>
      <c r="F170" s="201">
        <f>F171+F174+F176+F178+F180+F182</f>
        <v>0</v>
      </c>
      <c r="G170" s="201">
        <f>G171+G174+G176+G178+G180+G182</f>
        <v>604968</v>
      </c>
      <c r="H170" s="201">
        <f>H171+H174+H176+H178+H180+H182</f>
        <v>45278</v>
      </c>
      <c r="I170" s="201">
        <f>I171+I174+I176+I178+I180+I182</f>
        <v>559690</v>
      </c>
    </row>
    <row r="171" spans="1:9" ht="24" customHeight="1" hidden="1">
      <c r="A171" s="199"/>
      <c r="B171" s="224" t="s">
        <v>23</v>
      </c>
      <c r="C171" s="224"/>
      <c r="D171" s="226" t="s">
        <v>22</v>
      </c>
      <c r="E171" s="227"/>
      <c r="F171" s="227"/>
      <c r="G171" s="210">
        <f>SUM(G172:G173)</f>
        <v>559690</v>
      </c>
      <c r="H171" s="227">
        <f>SUM(H172:H173)</f>
        <v>0</v>
      </c>
      <c r="I171" s="227">
        <f>SUM(I172:I173)</f>
        <v>559690</v>
      </c>
    </row>
    <row r="172" spans="1:9" ht="24.75" customHeight="1" hidden="1">
      <c r="A172" s="199"/>
      <c r="B172" s="224"/>
      <c r="C172" s="224" t="s">
        <v>374</v>
      </c>
      <c r="D172" s="226" t="s">
        <v>375</v>
      </c>
      <c r="E172" s="227"/>
      <c r="F172" s="227"/>
      <c r="G172" s="210">
        <v>0</v>
      </c>
      <c r="H172" s="173">
        <v>0</v>
      </c>
      <c r="I172" s="173">
        <v>0</v>
      </c>
    </row>
    <row r="173" spans="1:9" ht="63" customHeight="1" hidden="1">
      <c r="A173" s="199"/>
      <c r="B173" s="224"/>
      <c r="C173" s="224" t="s">
        <v>253</v>
      </c>
      <c r="D173" s="222" t="s">
        <v>268</v>
      </c>
      <c r="E173" s="223"/>
      <c r="F173" s="223"/>
      <c r="G173" s="210">
        <v>559690</v>
      </c>
      <c r="H173" s="173">
        <v>0</v>
      </c>
      <c r="I173" s="173">
        <v>559690</v>
      </c>
    </row>
    <row r="174" spans="1:9" ht="24" customHeight="1" hidden="1">
      <c r="A174" s="178"/>
      <c r="B174" s="178" t="s">
        <v>376</v>
      </c>
      <c r="C174" s="178"/>
      <c r="D174" s="161" t="s">
        <v>377</v>
      </c>
      <c r="E174" s="179">
        <f>E175</f>
        <v>0</v>
      </c>
      <c r="F174" s="179">
        <f>F175</f>
        <v>0</v>
      </c>
      <c r="G174" s="179">
        <f>G175</f>
        <v>20000</v>
      </c>
      <c r="H174" s="179">
        <f>H175</f>
        <v>20000</v>
      </c>
      <c r="I174" s="179">
        <f>I175</f>
        <v>0</v>
      </c>
    </row>
    <row r="175" spans="1:9" ht="50.25" customHeight="1" hidden="1">
      <c r="A175" s="178"/>
      <c r="B175" s="178"/>
      <c r="C175" s="178" t="s">
        <v>378</v>
      </c>
      <c r="D175" s="161" t="s">
        <v>379</v>
      </c>
      <c r="E175" s="179"/>
      <c r="F175" s="179"/>
      <c r="G175" s="181">
        <v>20000</v>
      </c>
      <c r="H175" s="173">
        <v>20000</v>
      </c>
      <c r="I175" s="173">
        <v>0</v>
      </c>
    </row>
    <row r="176" spans="1:9" ht="24" customHeight="1" hidden="1">
      <c r="A176" s="178"/>
      <c r="B176" s="178" t="s">
        <v>380</v>
      </c>
      <c r="C176" s="178"/>
      <c r="D176" s="161" t="s">
        <v>381</v>
      </c>
      <c r="E176" s="179">
        <f>E177</f>
        <v>0</v>
      </c>
      <c r="F176" s="179">
        <f>F177</f>
        <v>0</v>
      </c>
      <c r="G176" s="179">
        <f>G177</f>
        <v>78</v>
      </c>
      <c r="H176" s="179">
        <f>H177</f>
        <v>78</v>
      </c>
      <c r="I176" s="179">
        <f>I177</f>
        <v>0</v>
      </c>
    </row>
    <row r="177" spans="1:9" ht="24" customHeight="1" hidden="1">
      <c r="A177" s="178"/>
      <c r="B177" s="178"/>
      <c r="C177" s="178" t="s">
        <v>266</v>
      </c>
      <c r="D177" s="161" t="s">
        <v>267</v>
      </c>
      <c r="E177" s="179"/>
      <c r="F177" s="179"/>
      <c r="G177" s="181">
        <v>78</v>
      </c>
      <c r="H177" s="173">
        <v>78</v>
      </c>
      <c r="I177" s="173">
        <v>0</v>
      </c>
    </row>
    <row r="178" spans="1:9" ht="32.25" customHeight="1" hidden="1">
      <c r="A178" s="178"/>
      <c r="B178" s="178" t="s">
        <v>382</v>
      </c>
      <c r="C178" s="178"/>
      <c r="D178" s="161" t="s">
        <v>383</v>
      </c>
      <c r="E178" s="179"/>
      <c r="F178" s="179"/>
      <c r="G178" s="180">
        <f>G179</f>
        <v>25000</v>
      </c>
      <c r="H178" s="179">
        <f>H179</f>
        <v>25000</v>
      </c>
      <c r="I178" s="179">
        <f>I179</f>
        <v>0</v>
      </c>
    </row>
    <row r="179" spans="1:9" ht="21.75" customHeight="1" hidden="1">
      <c r="A179" s="178"/>
      <c r="B179" s="178"/>
      <c r="C179" s="178" t="s">
        <v>323</v>
      </c>
      <c r="D179" s="161" t="s">
        <v>324</v>
      </c>
      <c r="E179" s="179"/>
      <c r="F179" s="179"/>
      <c r="G179" s="181">
        <v>25000</v>
      </c>
      <c r="H179" s="173">
        <v>25000</v>
      </c>
      <c r="I179" s="173">
        <v>0</v>
      </c>
    </row>
    <row r="180" spans="1:9" ht="33" customHeight="1" hidden="1">
      <c r="A180" s="178"/>
      <c r="B180" s="178" t="s">
        <v>384</v>
      </c>
      <c r="C180" s="178"/>
      <c r="D180" s="161" t="s">
        <v>174</v>
      </c>
      <c r="E180" s="179"/>
      <c r="F180" s="179"/>
      <c r="G180" s="181">
        <v>200</v>
      </c>
      <c r="H180" s="181">
        <v>200</v>
      </c>
      <c r="I180" s="181">
        <v>0</v>
      </c>
    </row>
    <row r="181" spans="1:9" ht="21" customHeight="1" hidden="1">
      <c r="A181" s="178"/>
      <c r="B181" s="178"/>
      <c r="C181" s="178" t="s">
        <v>385</v>
      </c>
      <c r="D181" s="161" t="s">
        <v>386</v>
      </c>
      <c r="E181" s="179"/>
      <c r="F181" s="179"/>
      <c r="G181" s="181">
        <v>200</v>
      </c>
      <c r="H181" s="173">
        <v>200</v>
      </c>
      <c r="I181" s="173">
        <v>0</v>
      </c>
    </row>
    <row r="182" spans="1:9" ht="21" customHeight="1" hidden="1">
      <c r="A182" s="178"/>
      <c r="B182" s="178" t="s">
        <v>24</v>
      </c>
      <c r="C182" s="178"/>
      <c r="D182" s="161" t="s">
        <v>249</v>
      </c>
      <c r="E182" s="179"/>
      <c r="F182" s="179"/>
      <c r="G182" s="181">
        <f>G183+G184</f>
        <v>0</v>
      </c>
      <c r="H182" s="173">
        <v>0</v>
      </c>
      <c r="I182" s="173">
        <v>0</v>
      </c>
    </row>
    <row r="183" spans="1:9" ht="18" customHeight="1" hidden="1">
      <c r="A183" s="178"/>
      <c r="B183" s="178"/>
      <c r="C183" s="178" t="s">
        <v>265</v>
      </c>
      <c r="D183" s="161" t="s">
        <v>7</v>
      </c>
      <c r="E183" s="179"/>
      <c r="F183" s="179"/>
      <c r="G183" s="181">
        <v>0</v>
      </c>
      <c r="H183" s="173">
        <v>0</v>
      </c>
      <c r="I183" s="173">
        <v>0</v>
      </c>
    </row>
    <row r="184" spans="1:9" ht="18" customHeight="1" hidden="1">
      <c r="A184" s="178"/>
      <c r="B184" s="178"/>
      <c r="C184" s="178" t="s">
        <v>266</v>
      </c>
      <c r="D184" s="161" t="s">
        <v>267</v>
      </c>
      <c r="E184" s="179"/>
      <c r="F184" s="179"/>
      <c r="G184" s="181">
        <v>0</v>
      </c>
      <c r="H184" s="173">
        <v>0</v>
      </c>
      <c r="I184" s="173">
        <v>0</v>
      </c>
    </row>
    <row r="185" spans="1:9" ht="21.75" customHeight="1" hidden="1">
      <c r="A185" s="175">
        <v>921</v>
      </c>
      <c r="B185" s="175"/>
      <c r="C185" s="175"/>
      <c r="D185" s="166" t="s">
        <v>18</v>
      </c>
      <c r="E185" s="167"/>
      <c r="F185" s="167"/>
      <c r="G185" s="218">
        <f>G186</f>
        <v>60000</v>
      </c>
      <c r="H185" s="218">
        <f>H186</f>
        <v>60000</v>
      </c>
      <c r="I185" s="218">
        <f>I186</f>
        <v>0</v>
      </c>
    </row>
    <row r="186" spans="1:9" ht="18" customHeight="1" hidden="1">
      <c r="A186" s="178"/>
      <c r="B186" s="178">
        <v>92116</v>
      </c>
      <c r="C186" s="178"/>
      <c r="D186" s="161" t="s">
        <v>21</v>
      </c>
      <c r="E186" s="179"/>
      <c r="F186" s="179"/>
      <c r="G186" s="181">
        <f>SUM(G188:G188)</f>
        <v>60000</v>
      </c>
      <c r="H186" s="181">
        <f>SUM(H188:H188)</f>
        <v>60000</v>
      </c>
      <c r="I186" s="181">
        <f>SUM(I188:I188)</f>
        <v>0</v>
      </c>
    </row>
    <row r="187" spans="1:9" ht="21" customHeight="1" hidden="1">
      <c r="A187" s="178"/>
      <c r="B187" s="178"/>
      <c r="C187" s="178" t="s">
        <v>266</v>
      </c>
      <c r="D187" s="161" t="s">
        <v>387</v>
      </c>
      <c r="E187" s="179"/>
      <c r="F187" s="179"/>
      <c r="G187" s="181">
        <v>0</v>
      </c>
      <c r="H187" s="173">
        <v>0</v>
      </c>
      <c r="I187" s="173">
        <v>0</v>
      </c>
    </row>
    <row r="188" spans="1:9" ht="49.5" customHeight="1" hidden="1">
      <c r="A188" s="178"/>
      <c r="B188" s="178"/>
      <c r="C188" s="178" t="s">
        <v>271</v>
      </c>
      <c r="D188" s="161" t="s">
        <v>388</v>
      </c>
      <c r="E188" s="179"/>
      <c r="F188" s="179"/>
      <c r="G188" s="181">
        <v>60000</v>
      </c>
      <c r="H188" s="173">
        <v>60000</v>
      </c>
      <c r="I188" s="173">
        <v>0</v>
      </c>
    </row>
    <row r="189" spans="1:9" s="169" customFormat="1" ht="21" customHeight="1" hidden="1">
      <c r="A189" s="185" t="s">
        <v>389</v>
      </c>
      <c r="B189" s="185"/>
      <c r="C189" s="185"/>
      <c r="D189" s="228" t="s">
        <v>390</v>
      </c>
      <c r="E189" s="229"/>
      <c r="F189" s="229"/>
      <c r="G189" s="230">
        <f>G190</f>
        <v>7490</v>
      </c>
      <c r="H189" s="230">
        <f>H190</f>
        <v>7490</v>
      </c>
      <c r="I189" s="230">
        <f>I190</f>
        <v>0</v>
      </c>
    </row>
    <row r="190" spans="1:9" ht="21" customHeight="1" hidden="1">
      <c r="A190" s="224"/>
      <c r="B190" s="224" t="s">
        <v>391</v>
      </c>
      <c r="C190" s="224"/>
      <c r="D190" s="231" t="s">
        <v>392</v>
      </c>
      <c r="E190" s="232"/>
      <c r="F190" s="232"/>
      <c r="G190" s="233">
        <f>G191+G192</f>
        <v>7490</v>
      </c>
      <c r="H190" s="233">
        <f>H191+H192</f>
        <v>7490</v>
      </c>
      <c r="I190" s="233">
        <f>I191+I192</f>
        <v>0</v>
      </c>
    </row>
    <row r="191" spans="1:9" ht="56.25" customHeight="1" hidden="1">
      <c r="A191" s="224"/>
      <c r="B191" s="224"/>
      <c r="C191" s="178" t="s">
        <v>257</v>
      </c>
      <c r="D191" s="161" t="s">
        <v>258</v>
      </c>
      <c r="E191" s="234"/>
      <c r="F191" s="234"/>
      <c r="G191" s="233">
        <v>4490</v>
      </c>
      <c r="H191" s="173">
        <v>4490</v>
      </c>
      <c r="I191" s="173">
        <v>0</v>
      </c>
    </row>
    <row r="192" spans="1:9" ht="21" customHeight="1" hidden="1">
      <c r="A192" s="224"/>
      <c r="B192" s="224"/>
      <c r="C192" s="224" t="s">
        <v>263</v>
      </c>
      <c r="D192" s="231" t="s">
        <v>264</v>
      </c>
      <c r="E192" s="232"/>
      <c r="F192" s="232"/>
      <c r="G192" s="233">
        <v>3000</v>
      </c>
      <c r="H192" s="173">
        <v>3000</v>
      </c>
      <c r="I192" s="173">
        <v>0</v>
      </c>
    </row>
    <row r="193" spans="1:9" ht="21" customHeight="1" hidden="1">
      <c r="A193" s="178"/>
      <c r="B193" s="178" t="s">
        <v>393</v>
      </c>
      <c r="C193" s="178"/>
      <c r="D193" s="235" t="s">
        <v>6</v>
      </c>
      <c r="E193" s="234"/>
      <c r="F193" s="234"/>
      <c r="G193" s="236">
        <f>G194+G195</f>
        <v>0</v>
      </c>
      <c r="H193" s="173">
        <v>0</v>
      </c>
      <c r="I193" s="173">
        <v>0</v>
      </c>
    </row>
    <row r="194" spans="1:9" ht="30.75" customHeight="1" hidden="1">
      <c r="A194" s="178"/>
      <c r="B194" s="178"/>
      <c r="C194" s="178" t="s">
        <v>257</v>
      </c>
      <c r="D194" s="235" t="s">
        <v>394</v>
      </c>
      <c r="E194" s="234"/>
      <c r="F194" s="234"/>
      <c r="G194" s="237">
        <v>0</v>
      </c>
      <c r="H194" s="173">
        <v>0</v>
      </c>
      <c r="I194" s="173">
        <v>0</v>
      </c>
    </row>
    <row r="195" spans="1:9" ht="18" customHeight="1" hidden="1">
      <c r="A195" s="178"/>
      <c r="B195" s="178"/>
      <c r="C195" s="178" t="s">
        <v>263</v>
      </c>
      <c r="D195" s="235" t="s">
        <v>264</v>
      </c>
      <c r="E195" s="234"/>
      <c r="F195" s="234"/>
      <c r="G195" s="237">
        <v>0</v>
      </c>
      <c r="H195" s="173">
        <v>0</v>
      </c>
      <c r="I195" s="173">
        <v>0</v>
      </c>
    </row>
    <row r="196" spans="1:9" ht="21" customHeight="1">
      <c r="A196" s="238" t="s">
        <v>395</v>
      </c>
      <c r="B196" s="239"/>
      <c r="C196" s="239"/>
      <c r="D196" s="240"/>
      <c r="E196" s="241">
        <f>E7+E10+E15+E29+E42+E49+E82+E93+E121+E126+E159+E165+E170+E185+E189</f>
        <v>10252</v>
      </c>
      <c r="F196" s="241">
        <f>F7+F10+F15+F29+F42+F49+F82+F93+F121+F126+F159+F165+F170+F185+F189</f>
        <v>0</v>
      </c>
      <c r="G196" s="241">
        <f>G7+G10+G15+G29+G42+G49+G82+G93+G121+G126+G159+G165+G170+G185+G189</f>
        <v>17276918</v>
      </c>
      <c r="H196" s="241">
        <f>H7+H10+H15+H29+H42+H49+H82+H93+H121+H126+H159+H165+H170+H185+H189</f>
        <v>15129825</v>
      </c>
      <c r="I196" s="241">
        <f>I7+I10+I15+I29+I42+I49+I82+I93+I121+I126+I159+I165+I170+I185+I189</f>
        <v>2147093</v>
      </c>
    </row>
    <row r="197" spans="1:9" ht="21" customHeight="1">
      <c r="A197" s="242" t="s">
        <v>396</v>
      </c>
      <c r="B197" s="243"/>
      <c r="C197" s="243"/>
      <c r="D197" s="244"/>
      <c r="E197" s="245"/>
      <c r="F197" s="245"/>
      <c r="G197" s="190">
        <f>G173+G113+G111+G24+G13+G163+G162</f>
        <v>2033173</v>
      </c>
      <c r="H197" s="190">
        <f>H173+H113+H111+H24+H13+H163+H162</f>
        <v>200763</v>
      </c>
      <c r="I197" s="190">
        <f>I173+I113+I111+I24+I13+I163+I162</f>
        <v>1832410</v>
      </c>
    </row>
    <row r="198" spans="1:9" ht="21" customHeight="1">
      <c r="A198" s="246" t="s">
        <v>42</v>
      </c>
      <c r="B198" s="247" t="s">
        <v>397</v>
      </c>
      <c r="C198" s="247"/>
      <c r="D198" s="248"/>
      <c r="E198" s="249"/>
      <c r="F198" s="249"/>
      <c r="G198" s="250"/>
      <c r="H198" s="250">
        <f>H197</f>
        <v>200763</v>
      </c>
      <c r="I198" s="250"/>
    </row>
    <row r="199" spans="1:9" ht="21" customHeight="1">
      <c r="A199" s="251"/>
      <c r="B199" s="252" t="s">
        <v>398</v>
      </c>
      <c r="C199" s="252"/>
      <c r="D199" s="253"/>
      <c r="E199" s="254"/>
      <c r="F199" s="254"/>
      <c r="G199" s="250"/>
      <c r="H199" s="250"/>
      <c r="I199" s="250">
        <f>I197</f>
        <v>1832410</v>
      </c>
    </row>
  </sheetData>
  <sheetProtection/>
  <autoFilter ref="C1:C602"/>
  <mergeCells count="13">
    <mergeCell ref="B199:D199"/>
    <mergeCell ref="F4:F5"/>
    <mergeCell ref="G4:G5"/>
    <mergeCell ref="H4:I4"/>
    <mergeCell ref="A196:D196"/>
    <mergeCell ref="A197:D197"/>
    <mergeCell ref="B198:D198"/>
    <mergeCell ref="B1:H1"/>
    <mergeCell ref="A4:A5"/>
    <mergeCell ref="B4:B5"/>
    <mergeCell ref="C4:C5"/>
    <mergeCell ref="D4:D5"/>
    <mergeCell ref="E4:E5"/>
  </mergeCells>
  <printOptions/>
  <pageMargins left="0.4724409448818898" right="0.5118110236220472" top="1.05" bottom="0.5511811023622047" header="0.4330708661417323" footer="0.35433070866141736"/>
  <pageSetup fitToHeight="0" fitToWidth="1" horizontalDpi="600" verticalDpi="600" orientation="landscape" paperSize="9" scale="88" r:id="rId1"/>
  <headerFooter alignWithMargins="0">
    <oddHeader xml:space="preserve">&amp;R&amp;"Arial,Pogrubiony"&amp;12Załącznik Nr 1&amp;"Arial,Normalny" do zarzadzenia Nr 51/2011  Burmistrza Miasta Radziejów z dnia 30 czerwca 2011 roku 
w sprawie zmian w budżecie Miasta Radziejów na 2011 rok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3002"/>
  <sheetViews>
    <sheetView tabSelected="1" workbookViewId="0" topLeftCell="A1">
      <pane ySplit="6" topLeftCell="A7" activePane="bottomLeft" state="frozen"/>
      <selection pane="topLeft" activeCell="A1" sqref="A1"/>
      <selection pane="bottomLeft" activeCell="D578" sqref="D578"/>
    </sheetView>
  </sheetViews>
  <sheetFormatPr defaultColWidth="9.140625" defaultRowHeight="12.75"/>
  <cols>
    <col min="1" max="1" width="5.421875" style="5" customWidth="1"/>
    <col min="2" max="2" width="6.8515625" style="5" customWidth="1"/>
    <col min="3" max="3" width="6.28125" style="5" customWidth="1"/>
    <col min="4" max="4" width="32.57421875" style="5" customWidth="1"/>
    <col min="5" max="6" width="11.7109375" style="5" customWidth="1"/>
    <col min="7" max="7" width="11.7109375" style="95" customWidth="1"/>
    <col min="8" max="8" width="12.140625" style="5" customWidth="1"/>
    <col min="9" max="9" width="10.57421875" style="5" customWidth="1"/>
    <col min="10" max="10" width="9.8515625" style="5" customWidth="1"/>
    <col min="11" max="11" width="9.7109375" style="5" customWidth="1"/>
    <col min="12" max="13" width="9.140625" style="5" customWidth="1"/>
    <col min="14" max="14" width="10.140625" style="5" customWidth="1"/>
    <col min="15" max="16" width="9.140625" style="5" customWidth="1"/>
    <col min="17" max="17" width="10.00390625" style="13" customWidth="1"/>
    <col min="18" max="18" width="9.8515625" style="7" customWidth="1"/>
    <col min="19" max="19" width="10.28125" style="7" customWidth="1"/>
    <col min="20" max="20" width="10.57421875" style="7" customWidth="1"/>
    <col min="21" max="144" width="9.140625" style="7" customWidth="1"/>
    <col min="145" max="16384" width="9.140625" style="5" customWidth="1"/>
  </cols>
  <sheetData>
    <row r="1" spans="1:17" ht="21.75" customHeight="1">
      <c r="A1" s="127" t="s">
        <v>231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9.75" customHeight="1">
      <c r="A2" s="10"/>
      <c r="B2" s="10"/>
      <c r="C2" s="10"/>
      <c r="D2" s="75"/>
      <c r="E2" s="75"/>
      <c r="F2" s="75"/>
      <c r="G2" s="4"/>
      <c r="H2" s="10"/>
      <c r="I2" s="11"/>
      <c r="J2" s="12"/>
      <c r="K2" s="12"/>
      <c r="L2" s="12"/>
      <c r="M2" s="12"/>
      <c r="N2" s="12"/>
      <c r="O2" s="12"/>
      <c r="P2" s="12"/>
      <c r="Q2" s="67" t="s">
        <v>1</v>
      </c>
    </row>
    <row r="3" spans="1:20" ht="12.75" customHeight="1">
      <c r="A3" s="119" t="s">
        <v>0</v>
      </c>
      <c r="B3" s="119" t="s">
        <v>194</v>
      </c>
      <c r="C3" s="119" t="s">
        <v>40</v>
      </c>
      <c r="D3" s="119" t="s">
        <v>41</v>
      </c>
      <c r="E3" s="116" t="s">
        <v>230</v>
      </c>
      <c r="F3" s="116" t="s">
        <v>229</v>
      </c>
      <c r="G3" s="128" t="s">
        <v>187</v>
      </c>
      <c r="H3" s="114" t="s">
        <v>42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5"/>
    </row>
    <row r="4" spans="1:20" ht="12.75">
      <c r="A4" s="119"/>
      <c r="B4" s="119"/>
      <c r="C4" s="119"/>
      <c r="D4" s="119"/>
      <c r="E4" s="125"/>
      <c r="F4" s="125"/>
      <c r="G4" s="128"/>
      <c r="H4" s="119" t="s">
        <v>43</v>
      </c>
      <c r="I4" s="116" t="s">
        <v>44</v>
      </c>
      <c r="J4" s="116"/>
      <c r="K4" s="116"/>
      <c r="L4" s="116"/>
      <c r="M4" s="126"/>
      <c r="N4" s="126"/>
      <c r="O4" s="126"/>
      <c r="P4" s="126"/>
      <c r="Q4" s="119" t="s">
        <v>206</v>
      </c>
      <c r="R4" s="113" t="s">
        <v>42</v>
      </c>
      <c r="S4" s="113"/>
      <c r="T4" s="113"/>
    </row>
    <row r="5" spans="1:20" ht="12.75" customHeight="1">
      <c r="A5" s="119"/>
      <c r="B5" s="119"/>
      <c r="C5" s="119"/>
      <c r="D5" s="119"/>
      <c r="E5" s="125"/>
      <c r="F5" s="125"/>
      <c r="G5" s="128"/>
      <c r="H5" s="119"/>
      <c r="I5" s="116" t="s">
        <v>202</v>
      </c>
      <c r="J5" s="114" t="s">
        <v>42</v>
      </c>
      <c r="K5" s="115"/>
      <c r="L5" s="116" t="s">
        <v>196</v>
      </c>
      <c r="M5" s="116" t="s">
        <v>204</v>
      </c>
      <c r="N5" s="111" t="s">
        <v>238</v>
      </c>
      <c r="O5" s="116" t="s">
        <v>205</v>
      </c>
      <c r="P5" s="116" t="s">
        <v>195</v>
      </c>
      <c r="Q5" s="119"/>
      <c r="R5" s="111" t="s">
        <v>197</v>
      </c>
      <c r="S5" s="109" t="s">
        <v>44</v>
      </c>
      <c r="T5" s="120" t="s">
        <v>198</v>
      </c>
    </row>
    <row r="6" spans="1:144" s="13" customFormat="1" ht="93" customHeight="1">
      <c r="A6" s="119"/>
      <c r="B6" s="119"/>
      <c r="C6" s="119"/>
      <c r="D6" s="119"/>
      <c r="E6" s="117"/>
      <c r="F6" s="117"/>
      <c r="G6" s="128"/>
      <c r="H6" s="119"/>
      <c r="I6" s="117"/>
      <c r="J6" s="68" t="s">
        <v>203</v>
      </c>
      <c r="K6" s="68" t="s">
        <v>239</v>
      </c>
      <c r="L6" s="117"/>
      <c r="M6" s="117"/>
      <c r="N6" s="112"/>
      <c r="O6" s="117"/>
      <c r="P6" s="117"/>
      <c r="Q6" s="119"/>
      <c r="R6" s="112"/>
      <c r="S6" s="110" t="s">
        <v>207</v>
      </c>
      <c r="T6" s="121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</row>
    <row r="7" spans="1:144" s="13" customFormat="1" ht="12.7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  <c r="T7" s="14">
        <v>20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144" s="18" customFormat="1" ht="21" customHeight="1" hidden="1">
      <c r="A8" s="122" t="s">
        <v>45</v>
      </c>
      <c r="B8" s="15"/>
      <c r="C8" s="16"/>
      <c r="D8" s="17" t="s">
        <v>47</v>
      </c>
      <c r="E8" s="17">
        <f>E11</f>
        <v>0</v>
      </c>
      <c r="F8" s="17"/>
      <c r="G8" s="17">
        <f>G9+G11</f>
        <v>5376</v>
      </c>
      <c r="H8" s="17">
        <f aca="true" t="shared" si="0" ref="H8:T8">H9+H11</f>
        <v>5376</v>
      </c>
      <c r="I8" s="17">
        <f t="shared" si="0"/>
        <v>5376</v>
      </c>
      <c r="J8" s="17">
        <f t="shared" si="0"/>
        <v>0</v>
      </c>
      <c r="K8" s="17">
        <f t="shared" si="0"/>
        <v>5376</v>
      </c>
      <c r="L8" s="17">
        <f t="shared" si="0"/>
        <v>0</v>
      </c>
      <c r="M8" s="17">
        <f t="shared" si="0"/>
        <v>0</v>
      </c>
      <c r="N8" s="17">
        <f t="shared" si="0"/>
        <v>0</v>
      </c>
      <c r="O8" s="17">
        <f t="shared" si="0"/>
        <v>0</v>
      </c>
      <c r="P8" s="17">
        <f t="shared" si="0"/>
        <v>0</v>
      </c>
      <c r="Q8" s="17">
        <f t="shared" si="0"/>
        <v>0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</row>
    <row r="9" spans="1:144" s="18" customFormat="1" ht="18" customHeight="1" hidden="1">
      <c r="A9" s="123"/>
      <c r="B9" s="19" t="s">
        <v>46</v>
      </c>
      <c r="C9" s="20"/>
      <c r="D9" s="21" t="s">
        <v>48</v>
      </c>
      <c r="E9" s="21"/>
      <c r="F9" s="21"/>
      <c r="G9" s="6">
        <v>600</v>
      </c>
      <c r="H9" s="6">
        <v>600</v>
      </c>
      <c r="I9" s="6">
        <v>600</v>
      </c>
      <c r="J9" s="6">
        <v>0</v>
      </c>
      <c r="K9" s="6">
        <v>600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</row>
    <row r="10" spans="1:144" s="18" customFormat="1" ht="42" customHeight="1" hidden="1">
      <c r="A10" s="124"/>
      <c r="B10" s="19"/>
      <c r="C10" s="20">
        <v>2850</v>
      </c>
      <c r="D10" s="21" t="s">
        <v>210</v>
      </c>
      <c r="E10" s="21"/>
      <c r="F10" s="21"/>
      <c r="G10" s="6">
        <v>600</v>
      </c>
      <c r="H10" s="6">
        <v>600</v>
      </c>
      <c r="I10" s="6">
        <v>600</v>
      </c>
      <c r="J10" s="6">
        <v>0</v>
      </c>
      <c r="K10" s="6">
        <v>600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</row>
    <row r="11" spans="1:144" s="18" customFormat="1" ht="18" customHeight="1" hidden="1">
      <c r="A11" s="19"/>
      <c r="B11" s="19" t="s">
        <v>157</v>
      </c>
      <c r="C11" s="20"/>
      <c r="D11" s="21" t="s">
        <v>6</v>
      </c>
      <c r="E11" s="21">
        <f>SUM(E12:E16)</f>
        <v>0</v>
      </c>
      <c r="F11" s="21">
        <f>SUM(F12:F16)</f>
        <v>0</v>
      </c>
      <c r="G11" s="21">
        <f aca="true" t="shared" si="1" ref="G11:T11">SUM(G12:G16)</f>
        <v>4776</v>
      </c>
      <c r="H11" s="21">
        <f t="shared" si="1"/>
        <v>4776</v>
      </c>
      <c r="I11" s="21">
        <f t="shared" si="1"/>
        <v>4776</v>
      </c>
      <c r="J11" s="21">
        <f t="shared" si="1"/>
        <v>0</v>
      </c>
      <c r="K11" s="21">
        <f t="shared" si="1"/>
        <v>4776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  <c r="R11" s="21">
        <f t="shared" si="1"/>
        <v>0</v>
      </c>
      <c r="S11" s="21">
        <f t="shared" si="1"/>
        <v>0</v>
      </c>
      <c r="T11" s="21">
        <f t="shared" si="1"/>
        <v>0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</row>
    <row r="12" spans="1:144" s="18" customFormat="1" ht="18" customHeight="1" hidden="1">
      <c r="A12" s="19"/>
      <c r="B12" s="19"/>
      <c r="C12" s="20">
        <v>4210</v>
      </c>
      <c r="D12" s="21" t="s">
        <v>56</v>
      </c>
      <c r="E12" s="21"/>
      <c r="F12" s="21"/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1">
        <v>0</v>
      </c>
      <c r="N12" s="61">
        <v>0</v>
      </c>
      <c r="O12" s="61">
        <v>0</v>
      </c>
      <c r="P12" s="61">
        <v>0</v>
      </c>
      <c r="Q12" s="6">
        <v>0</v>
      </c>
      <c r="R12" s="6">
        <v>0</v>
      </c>
      <c r="S12" s="6">
        <v>0</v>
      </c>
      <c r="T12" s="6">
        <v>0</v>
      </c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</row>
    <row r="13" spans="1:144" s="18" customFormat="1" ht="18" customHeight="1" hidden="1">
      <c r="A13" s="19"/>
      <c r="B13" s="19"/>
      <c r="C13" s="20">
        <v>4300</v>
      </c>
      <c r="D13" s="21" t="s">
        <v>58</v>
      </c>
      <c r="E13" s="21"/>
      <c r="F13" s="21"/>
      <c r="G13" s="6">
        <v>93</v>
      </c>
      <c r="H13" s="6">
        <v>93</v>
      </c>
      <c r="I13" s="6">
        <v>93</v>
      </c>
      <c r="J13" s="6">
        <v>0</v>
      </c>
      <c r="K13" s="6">
        <v>93</v>
      </c>
      <c r="L13" s="6">
        <v>0</v>
      </c>
      <c r="M13" s="61">
        <v>0</v>
      </c>
      <c r="N13" s="61">
        <v>0</v>
      </c>
      <c r="O13" s="61">
        <v>0</v>
      </c>
      <c r="P13" s="61">
        <v>0</v>
      </c>
      <c r="Q13" s="6">
        <v>0</v>
      </c>
      <c r="R13" s="6">
        <v>0</v>
      </c>
      <c r="S13" s="6">
        <v>0</v>
      </c>
      <c r="T13" s="6">
        <v>0</v>
      </c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</row>
    <row r="14" spans="1:144" s="18" customFormat="1" ht="18" customHeight="1" hidden="1">
      <c r="A14" s="19"/>
      <c r="B14" s="19"/>
      <c r="C14" s="20">
        <v>4430</v>
      </c>
      <c r="D14" s="21" t="s">
        <v>59</v>
      </c>
      <c r="E14" s="21"/>
      <c r="F14" s="21"/>
      <c r="G14" s="6">
        <v>4683</v>
      </c>
      <c r="H14" s="6">
        <v>4683</v>
      </c>
      <c r="I14" s="6">
        <v>4683</v>
      </c>
      <c r="J14" s="6">
        <v>0</v>
      </c>
      <c r="K14" s="6">
        <v>4683</v>
      </c>
      <c r="L14" s="6">
        <v>0</v>
      </c>
      <c r="M14" s="61">
        <v>0</v>
      </c>
      <c r="N14" s="61">
        <v>0</v>
      </c>
      <c r="O14" s="61">
        <v>0</v>
      </c>
      <c r="P14" s="61">
        <v>0</v>
      </c>
      <c r="Q14" s="6">
        <v>0</v>
      </c>
      <c r="R14" s="6">
        <v>0</v>
      </c>
      <c r="S14" s="6">
        <v>0</v>
      </c>
      <c r="T14" s="6">
        <v>0</v>
      </c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</row>
    <row r="15" spans="1:144" s="18" customFormat="1" ht="38.25" hidden="1">
      <c r="A15" s="19"/>
      <c r="B15" s="19"/>
      <c r="C15" s="20">
        <v>4740</v>
      </c>
      <c r="D15" s="21" t="s">
        <v>92</v>
      </c>
      <c r="E15" s="21"/>
      <c r="F15" s="21"/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1">
        <v>0</v>
      </c>
      <c r="N15" s="61">
        <v>0</v>
      </c>
      <c r="O15" s="61">
        <v>0</v>
      </c>
      <c r="P15" s="61">
        <v>0</v>
      </c>
      <c r="Q15" s="6">
        <v>0</v>
      </c>
      <c r="R15" s="6">
        <v>0</v>
      </c>
      <c r="S15" s="6">
        <v>0</v>
      </c>
      <c r="T15" s="6">
        <v>0</v>
      </c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</row>
    <row r="16" spans="1:144" s="18" customFormat="1" ht="25.5" hidden="1">
      <c r="A16" s="19"/>
      <c r="B16" s="19"/>
      <c r="C16" s="20">
        <v>4750</v>
      </c>
      <c r="D16" s="21" t="s">
        <v>93</v>
      </c>
      <c r="E16" s="21"/>
      <c r="F16" s="21"/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1">
        <v>0</v>
      </c>
      <c r="N16" s="61">
        <v>0</v>
      </c>
      <c r="O16" s="61">
        <v>0</v>
      </c>
      <c r="P16" s="61">
        <v>0</v>
      </c>
      <c r="Q16" s="6">
        <v>0</v>
      </c>
      <c r="R16" s="6">
        <v>0</v>
      </c>
      <c r="S16" s="6">
        <v>0</v>
      </c>
      <c r="T16" s="6">
        <v>0</v>
      </c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</row>
    <row r="17" spans="1:144" s="18" customFormat="1" ht="10.5" customHeight="1" hidden="1">
      <c r="A17" s="19"/>
      <c r="B17" s="19"/>
      <c r="C17" s="20"/>
      <c r="D17" s="21"/>
      <c r="E17" s="21"/>
      <c r="F17" s="21"/>
      <c r="G17" s="6"/>
      <c r="H17" s="3"/>
      <c r="I17" s="3"/>
      <c r="J17" s="3"/>
      <c r="K17" s="3"/>
      <c r="L17" s="3"/>
      <c r="M17" s="22"/>
      <c r="N17" s="22"/>
      <c r="O17" s="22"/>
      <c r="P17" s="22"/>
      <c r="Q17" s="3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</row>
    <row r="18" spans="1:144" s="27" customFormat="1" ht="21" customHeight="1" hidden="1">
      <c r="A18" s="23" t="s">
        <v>158</v>
      </c>
      <c r="B18" s="23"/>
      <c r="C18" s="24"/>
      <c r="D18" s="25" t="s">
        <v>159</v>
      </c>
      <c r="E18" s="25"/>
      <c r="F18" s="25"/>
      <c r="G18" s="25">
        <f aca="true" t="shared" si="2" ref="G18:T18">G19</f>
        <v>5300</v>
      </c>
      <c r="H18" s="25">
        <f t="shared" si="2"/>
        <v>5300</v>
      </c>
      <c r="I18" s="25">
        <f t="shared" si="2"/>
        <v>5300</v>
      </c>
      <c r="J18" s="25">
        <f t="shared" si="2"/>
        <v>2000</v>
      </c>
      <c r="K18" s="25">
        <f t="shared" si="2"/>
        <v>3300</v>
      </c>
      <c r="L18" s="25">
        <f t="shared" si="2"/>
        <v>0</v>
      </c>
      <c r="M18" s="25">
        <f t="shared" si="2"/>
        <v>0</v>
      </c>
      <c r="N18" s="25">
        <f t="shared" si="2"/>
        <v>0</v>
      </c>
      <c r="O18" s="25">
        <f t="shared" si="2"/>
        <v>0</v>
      </c>
      <c r="P18" s="25">
        <f t="shared" si="2"/>
        <v>0</v>
      </c>
      <c r="Q18" s="25">
        <f t="shared" si="2"/>
        <v>0</v>
      </c>
      <c r="R18" s="25">
        <f t="shared" si="2"/>
        <v>0</v>
      </c>
      <c r="S18" s="25">
        <f t="shared" si="2"/>
        <v>0</v>
      </c>
      <c r="T18" s="25">
        <f t="shared" si="2"/>
        <v>0</v>
      </c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</row>
    <row r="19" spans="1:144" s="18" customFormat="1" ht="18" customHeight="1" hidden="1">
      <c r="A19" s="28"/>
      <c r="B19" s="28" t="s">
        <v>160</v>
      </c>
      <c r="C19" s="29"/>
      <c r="D19" s="30" t="s">
        <v>161</v>
      </c>
      <c r="E19" s="30"/>
      <c r="F19" s="30"/>
      <c r="G19" s="30">
        <f>SUM(G20:G23)</f>
        <v>5300</v>
      </c>
      <c r="H19" s="30">
        <f>SUM(H20:H23)</f>
        <v>5300</v>
      </c>
      <c r="I19" s="30">
        <f aca="true" t="shared" si="3" ref="I19:T19">SUM(I20:I23)</f>
        <v>5300</v>
      </c>
      <c r="J19" s="30">
        <f t="shared" si="3"/>
        <v>2000</v>
      </c>
      <c r="K19" s="30">
        <f t="shared" si="3"/>
        <v>3300</v>
      </c>
      <c r="L19" s="30">
        <f t="shared" si="3"/>
        <v>0</v>
      </c>
      <c r="M19" s="30">
        <f t="shared" si="3"/>
        <v>0</v>
      </c>
      <c r="N19" s="30">
        <f t="shared" si="3"/>
        <v>0</v>
      </c>
      <c r="O19" s="30">
        <f t="shared" si="3"/>
        <v>0</v>
      </c>
      <c r="P19" s="30">
        <f t="shared" si="3"/>
        <v>0</v>
      </c>
      <c r="Q19" s="30">
        <f t="shared" si="3"/>
        <v>0</v>
      </c>
      <c r="R19" s="30">
        <f t="shared" si="3"/>
        <v>0</v>
      </c>
      <c r="S19" s="30">
        <f t="shared" si="3"/>
        <v>0</v>
      </c>
      <c r="T19" s="30">
        <f t="shared" si="3"/>
        <v>0</v>
      </c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</row>
    <row r="20" spans="1:144" s="18" customFormat="1" ht="18" customHeight="1" hidden="1">
      <c r="A20" s="28"/>
      <c r="B20" s="28"/>
      <c r="C20" s="29">
        <v>4110</v>
      </c>
      <c r="D20" s="30" t="s">
        <v>107</v>
      </c>
      <c r="E20" s="30"/>
      <c r="F20" s="30"/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</row>
    <row r="21" spans="1:144" s="18" customFormat="1" ht="18" customHeight="1" hidden="1">
      <c r="A21" s="28"/>
      <c r="B21" s="28"/>
      <c r="C21" s="29">
        <v>4120</v>
      </c>
      <c r="D21" s="30" t="s">
        <v>87</v>
      </c>
      <c r="E21" s="30"/>
      <c r="F21" s="30"/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</row>
    <row r="22" spans="1:144" s="18" customFormat="1" ht="18" customHeight="1" hidden="1">
      <c r="A22" s="28"/>
      <c r="B22" s="28"/>
      <c r="C22" s="29">
        <v>4170</v>
      </c>
      <c r="D22" s="30" t="s">
        <v>55</v>
      </c>
      <c r="E22" s="30"/>
      <c r="F22" s="30"/>
      <c r="G22" s="31">
        <v>2000</v>
      </c>
      <c r="H22" s="31">
        <v>2000</v>
      </c>
      <c r="I22" s="31">
        <v>2000</v>
      </c>
      <c r="J22" s="31">
        <v>2000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</row>
    <row r="23" spans="1:144" s="18" customFormat="1" ht="18" customHeight="1" hidden="1">
      <c r="A23" s="28"/>
      <c r="B23" s="28"/>
      <c r="C23" s="29">
        <v>4300</v>
      </c>
      <c r="D23" s="30" t="s">
        <v>58</v>
      </c>
      <c r="E23" s="30"/>
      <c r="F23" s="30"/>
      <c r="G23" s="31">
        <v>3300</v>
      </c>
      <c r="H23" s="31">
        <v>3300</v>
      </c>
      <c r="I23" s="31">
        <v>3300</v>
      </c>
      <c r="J23" s="31">
        <v>0</v>
      </c>
      <c r="K23" s="31">
        <v>3300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</row>
    <row r="24" spans="1:144" s="18" customFormat="1" ht="6.75" customHeight="1" hidden="1">
      <c r="A24" s="92"/>
      <c r="B24" s="32"/>
      <c r="C24" s="33"/>
      <c r="D24" s="34"/>
      <c r="E24" s="34"/>
      <c r="F24" s="34"/>
      <c r="G24" s="85"/>
      <c r="H24" s="34"/>
      <c r="I24" s="34"/>
      <c r="J24" s="34"/>
      <c r="K24" s="34"/>
      <c r="L24" s="34"/>
      <c r="M24" s="34"/>
      <c r="N24" s="34"/>
      <c r="O24" s="34"/>
      <c r="P24" s="34"/>
      <c r="Q24" s="30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</row>
    <row r="25" spans="1:144" s="18" customFormat="1" ht="21" customHeight="1">
      <c r="A25" s="15">
        <v>600</v>
      </c>
      <c r="B25" s="15"/>
      <c r="C25" s="16"/>
      <c r="D25" s="17" t="s">
        <v>2</v>
      </c>
      <c r="E25" s="17">
        <f>E26+E31+E33</f>
        <v>1900</v>
      </c>
      <c r="F25" s="17">
        <f>F26+F31+F33</f>
        <v>1900</v>
      </c>
      <c r="G25" s="17">
        <f aca="true" t="shared" si="4" ref="G25:T25">G26+G31+G33</f>
        <v>1270655</v>
      </c>
      <c r="H25" s="80">
        <f t="shared" si="4"/>
        <v>410743</v>
      </c>
      <c r="I25" s="80">
        <f t="shared" si="4"/>
        <v>410743</v>
      </c>
      <c r="J25" s="80">
        <f t="shared" si="4"/>
        <v>10400</v>
      </c>
      <c r="K25" s="80">
        <f t="shared" si="4"/>
        <v>400343</v>
      </c>
      <c r="L25" s="80">
        <f t="shared" si="4"/>
        <v>0</v>
      </c>
      <c r="M25" s="80">
        <f t="shared" si="4"/>
        <v>0</v>
      </c>
      <c r="N25" s="80">
        <f t="shared" si="4"/>
        <v>0</v>
      </c>
      <c r="O25" s="80">
        <f t="shared" si="4"/>
        <v>0</v>
      </c>
      <c r="P25" s="80">
        <f t="shared" si="4"/>
        <v>0</v>
      </c>
      <c r="Q25" s="80">
        <f t="shared" si="4"/>
        <v>859912</v>
      </c>
      <c r="R25" s="80">
        <f t="shared" si="4"/>
        <v>859912</v>
      </c>
      <c r="S25" s="80">
        <f t="shared" si="4"/>
        <v>750912</v>
      </c>
      <c r="T25" s="80">
        <f t="shared" si="4"/>
        <v>0</v>
      </c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</row>
    <row r="26" spans="1:144" s="38" customFormat="1" ht="18" customHeight="1" hidden="1">
      <c r="A26" s="35"/>
      <c r="B26" s="36">
        <v>60013</v>
      </c>
      <c r="C26" s="37"/>
      <c r="D26" s="30" t="s">
        <v>164</v>
      </c>
      <c r="E26" s="30"/>
      <c r="F26" s="30"/>
      <c r="G26" s="30">
        <f>SUM(G27:G30)</f>
        <v>21140</v>
      </c>
      <c r="H26" s="79">
        <f aca="true" t="shared" si="5" ref="H26:T26">SUM(H27:H30)</f>
        <v>21140</v>
      </c>
      <c r="I26" s="79">
        <f>SUM(I27:I30)</f>
        <v>21140</v>
      </c>
      <c r="J26" s="79">
        <f t="shared" si="5"/>
        <v>0</v>
      </c>
      <c r="K26" s="79">
        <f t="shared" si="5"/>
        <v>21140</v>
      </c>
      <c r="L26" s="79">
        <f t="shared" si="5"/>
        <v>0</v>
      </c>
      <c r="M26" s="79">
        <f t="shared" si="5"/>
        <v>0</v>
      </c>
      <c r="N26" s="79">
        <f t="shared" si="5"/>
        <v>0</v>
      </c>
      <c r="O26" s="79">
        <f t="shared" si="5"/>
        <v>0</v>
      </c>
      <c r="P26" s="79">
        <f t="shared" si="5"/>
        <v>0</v>
      </c>
      <c r="Q26" s="79">
        <f t="shared" si="5"/>
        <v>0</v>
      </c>
      <c r="R26" s="79">
        <f t="shared" si="5"/>
        <v>0</v>
      </c>
      <c r="S26" s="79">
        <f t="shared" si="5"/>
        <v>0</v>
      </c>
      <c r="T26" s="79">
        <f t="shared" si="5"/>
        <v>0</v>
      </c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</row>
    <row r="27" spans="1:144" s="38" customFormat="1" ht="18" customHeight="1" hidden="1">
      <c r="A27" s="35"/>
      <c r="B27" s="36"/>
      <c r="C27" s="37">
        <v>4170</v>
      </c>
      <c r="D27" s="30" t="s">
        <v>55</v>
      </c>
      <c r="E27" s="30"/>
      <c r="F27" s="30"/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</row>
    <row r="28" spans="1:144" s="38" customFormat="1" ht="18" customHeight="1" hidden="1">
      <c r="A28" s="35"/>
      <c r="B28" s="36"/>
      <c r="C28" s="37">
        <v>4210</v>
      </c>
      <c r="D28" s="30" t="s">
        <v>56</v>
      </c>
      <c r="E28" s="30"/>
      <c r="F28" s="30"/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</row>
    <row r="29" spans="1:144" s="38" customFormat="1" ht="18" customHeight="1" hidden="1">
      <c r="A29" s="35"/>
      <c r="B29" s="35"/>
      <c r="C29" s="37">
        <v>4270</v>
      </c>
      <c r="D29" s="30" t="s">
        <v>57</v>
      </c>
      <c r="E29" s="30"/>
      <c r="F29" s="30"/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</row>
    <row r="30" spans="1:144" s="38" customFormat="1" ht="26.25" customHeight="1" hidden="1">
      <c r="A30" s="35"/>
      <c r="B30" s="35"/>
      <c r="C30" s="37">
        <v>4520</v>
      </c>
      <c r="D30" s="30" t="s">
        <v>199</v>
      </c>
      <c r="E30" s="30"/>
      <c r="F30" s="30"/>
      <c r="G30" s="8">
        <v>21140</v>
      </c>
      <c r="H30" s="8">
        <v>21140</v>
      </c>
      <c r="I30" s="8">
        <v>21140</v>
      </c>
      <c r="J30" s="8">
        <v>0</v>
      </c>
      <c r="K30" s="8">
        <v>21140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</row>
    <row r="31" spans="1:144" s="38" customFormat="1" ht="18" customHeight="1" hidden="1">
      <c r="A31" s="35"/>
      <c r="B31" s="36">
        <v>60014</v>
      </c>
      <c r="C31" s="37"/>
      <c r="D31" s="30" t="s">
        <v>165</v>
      </c>
      <c r="E31" s="30"/>
      <c r="F31" s="30"/>
      <c r="G31" s="30">
        <f aca="true" t="shared" si="6" ref="G31:T31">SUM(G32:G32)</f>
        <v>34610</v>
      </c>
      <c r="H31" s="79">
        <f t="shared" si="6"/>
        <v>34610</v>
      </c>
      <c r="I31" s="79">
        <f t="shared" si="6"/>
        <v>34610</v>
      </c>
      <c r="J31" s="79">
        <f t="shared" si="6"/>
        <v>0</v>
      </c>
      <c r="K31" s="79">
        <f t="shared" si="6"/>
        <v>34610</v>
      </c>
      <c r="L31" s="79">
        <f t="shared" si="6"/>
        <v>0</v>
      </c>
      <c r="M31" s="79">
        <f t="shared" si="6"/>
        <v>0</v>
      </c>
      <c r="N31" s="79">
        <f t="shared" si="6"/>
        <v>0</v>
      </c>
      <c r="O31" s="79">
        <f t="shared" si="6"/>
        <v>0</v>
      </c>
      <c r="P31" s="79">
        <f t="shared" si="6"/>
        <v>0</v>
      </c>
      <c r="Q31" s="79">
        <f t="shared" si="6"/>
        <v>0</v>
      </c>
      <c r="R31" s="79">
        <f t="shared" si="6"/>
        <v>0</v>
      </c>
      <c r="S31" s="79">
        <f t="shared" si="6"/>
        <v>0</v>
      </c>
      <c r="T31" s="79">
        <f t="shared" si="6"/>
        <v>0</v>
      </c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</row>
    <row r="32" spans="1:144" s="38" customFormat="1" ht="27" customHeight="1" hidden="1">
      <c r="A32" s="35"/>
      <c r="B32" s="35"/>
      <c r="C32" s="37">
        <v>4520</v>
      </c>
      <c r="D32" s="30" t="s">
        <v>199</v>
      </c>
      <c r="E32" s="30"/>
      <c r="F32" s="30"/>
      <c r="G32" s="8">
        <v>34610</v>
      </c>
      <c r="H32" s="8">
        <v>34610</v>
      </c>
      <c r="I32" s="8">
        <v>34610</v>
      </c>
      <c r="J32" s="8">
        <v>0</v>
      </c>
      <c r="K32" s="8">
        <v>34610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</row>
    <row r="33" spans="1:144" s="18" customFormat="1" ht="18" customHeight="1">
      <c r="A33" s="19"/>
      <c r="B33" s="20">
        <v>60016</v>
      </c>
      <c r="C33" s="20"/>
      <c r="D33" s="21" t="s">
        <v>3</v>
      </c>
      <c r="E33" s="21">
        <f>SUM(E34:E43)</f>
        <v>1900</v>
      </c>
      <c r="F33" s="21">
        <f>SUM(F34:F43)</f>
        <v>1900</v>
      </c>
      <c r="G33" s="21">
        <f aca="true" t="shared" si="7" ref="G33:T33">SUM(G34:G43)</f>
        <v>1214905</v>
      </c>
      <c r="H33" s="21">
        <f t="shared" si="7"/>
        <v>354993</v>
      </c>
      <c r="I33" s="21">
        <f t="shared" si="7"/>
        <v>354993</v>
      </c>
      <c r="J33" s="21">
        <f t="shared" si="7"/>
        <v>10400</v>
      </c>
      <c r="K33" s="21">
        <f t="shared" si="7"/>
        <v>344593</v>
      </c>
      <c r="L33" s="21">
        <f t="shared" si="7"/>
        <v>0</v>
      </c>
      <c r="M33" s="21">
        <f t="shared" si="7"/>
        <v>0</v>
      </c>
      <c r="N33" s="21">
        <f t="shared" si="7"/>
        <v>0</v>
      </c>
      <c r="O33" s="21">
        <f t="shared" si="7"/>
        <v>0</v>
      </c>
      <c r="P33" s="21">
        <f t="shared" si="7"/>
        <v>0</v>
      </c>
      <c r="Q33" s="21">
        <f t="shared" si="7"/>
        <v>859912</v>
      </c>
      <c r="R33" s="21">
        <f t="shared" si="7"/>
        <v>859912</v>
      </c>
      <c r="S33" s="21">
        <f t="shared" si="7"/>
        <v>750912</v>
      </c>
      <c r="T33" s="21">
        <f t="shared" si="7"/>
        <v>0</v>
      </c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</row>
    <row r="34" spans="1:144" s="18" customFormat="1" ht="18" customHeight="1">
      <c r="A34" s="19"/>
      <c r="B34" s="20"/>
      <c r="C34" s="29">
        <v>4110</v>
      </c>
      <c r="D34" s="30" t="s">
        <v>107</v>
      </c>
      <c r="E34" s="30"/>
      <c r="F34" s="30">
        <v>1284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</row>
    <row r="35" spans="1:144" s="18" customFormat="1" ht="18" customHeight="1">
      <c r="A35" s="19"/>
      <c r="B35" s="20"/>
      <c r="C35" s="29">
        <v>4120</v>
      </c>
      <c r="D35" s="30" t="s">
        <v>87</v>
      </c>
      <c r="E35" s="30"/>
      <c r="F35" s="30">
        <v>209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</row>
    <row r="36" spans="1:144" s="18" customFormat="1" ht="18" customHeight="1">
      <c r="A36" s="19"/>
      <c r="B36" s="19"/>
      <c r="C36" s="20" t="s">
        <v>51</v>
      </c>
      <c r="D36" s="21" t="s">
        <v>55</v>
      </c>
      <c r="E36" s="21">
        <v>1900</v>
      </c>
      <c r="F36" s="21"/>
      <c r="G36" s="6">
        <v>10400</v>
      </c>
      <c r="H36" s="6">
        <v>10400</v>
      </c>
      <c r="I36" s="6">
        <v>10400</v>
      </c>
      <c r="J36" s="6">
        <v>10400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</row>
    <row r="37" spans="1:144" s="18" customFormat="1" ht="18" customHeight="1" hidden="1">
      <c r="A37" s="19"/>
      <c r="B37" s="19"/>
      <c r="C37" s="20">
        <v>4210</v>
      </c>
      <c r="D37" s="21" t="s">
        <v>56</v>
      </c>
      <c r="E37" s="21"/>
      <c r="F37" s="21"/>
      <c r="G37" s="6">
        <v>48500</v>
      </c>
      <c r="H37" s="6">
        <v>48500</v>
      </c>
      <c r="I37" s="6">
        <v>48500</v>
      </c>
      <c r="J37" s="6">
        <v>0</v>
      </c>
      <c r="K37" s="6">
        <v>48500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</row>
    <row r="38" spans="1:144" s="18" customFormat="1" ht="18" customHeight="1" hidden="1">
      <c r="A38" s="19"/>
      <c r="B38" s="19"/>
      <c r="C38" s="20">
        <v>4270</v>
      </c>
      <c r="D38" s="21" t="s">
        <v>57</v>
      </c>
      <c r="E38" s="21"/>
      <c r="F38" s="21"/>
      <c r="G38" s="6">
        <v>205000</v>
      </c>
      <c r="H38" s="6">
        <v>205000</v>
      </c>
      <c r="I38" s="6">
        <v>205000</v>
      </c>
      <c r="J38" s="6">
        <v>0</v>
      </c>
      <c r="K38" s="6">
        <v>205000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</row>
    <row r="39" spans="1:144" s="18" customFormat="1" ht="18" customHeight="1" hidden="1">
      <c r="A39" s="19"/>
      <c r="B39" s="19"/>
      <c r="C39" s="20">
        <v>4300</v>
      </c>
      <c r="D39" s="21" t="s">
        <v>58</v>
      </c>
      <c r="E39" s="21"/>
      <c r="F39" s="21"/>
      <c r="G39" s="6">
        <v>90000</v>
      </c>
      <c r="H39" s="6">
        <v>90000</v>
      </c>
      <c r="I39" s="6">
        <v>90000</v>
      </c>
      <c r="J39" s="6">
        <v>0</v>
      </c>
      <c r="K39" s="6">
        <v>90000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</row>
    <row r="40" spans="1:144" s="18" customFormat="1" ht="18" customHeight="1">
      <c r="A40" s="19"/>
      <c r="B40" s="19"/>
      <c r="C40" s="20" t="s">
        <v>52</v>
      </c>
      <c r="D40" s="21" t="s">
        <v>59</v>
      </c>
      <c r="E40" s="21"/>
      <c r="F40" s="21">
        <v>407</v>
      </c>
      <c r="G40" s="6">
        <v>1093</v>
      </c>
      <c r="H40" s="6">
        <v>1093</v>
      </c>
      <c r="I40" s="6">
        <v>1093</v>
      </c>
      <c r="J40" s="6">
        <v>0</v>
      </c>
      <c r="K40" s="6">
        <v>1093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</row>
    <row r="41" spans="1:144" s="18" customFormat="1" ht="18.75" customHeight="1" hidden="1">
      <c r="A41" s="19"/>
      <c r="B41" s="19"/>
      <c r="C41" s="20" t="s">
        <v>53</v>
      </c>
      <c r="D41" s="21" t="s">
        <v>60</v>
      </c>
      <c r="E41" s="21"/>
      <c r="F41" s="21"/>
      <c r="G41" s="6">
        <v>109000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109000</v>
      </c>
      <c r="R41" s="6">
        <v>109000</v>
      </c>
      <c r="S41" s="6">
        <v>0</v>
      </c>
      <c r="T41" s="6">
        <v>0</v>
      </c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</row>
    <row r="42" spans="1:144" s="40" customFormat="1" ht="18" customHeight="1" hidden="1">
      <c r="A42" s="19"/>
      <c r="B42" s="19"/>
      <c r="C42" s="20">
        <v>6057</v>
      </c>
      <c r="D42" s="21" t="s">
        <v>60</v>
      </c>
      <c r="E42" s="93"/>
      <c r="F42" s="93"/>
      <c r="G42" s="86">
        <v>375456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375456</v>
      </c>
      <c r="R42" s="6">
        <v>375456</v>
      </c>
      <c r="S42" s="6">
        <v>375456</v>
      </c>
      <c r="T42" s="6">
        <v>0</v>
      </c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</row>
    <row r="43" spans="1:144" s="40" customFormat="1" ht="18" customHeight="1" hidden="1">
      <c r="A43" s="19"/>
      <c r="B43" s="19"/>
      <c r="C43" s="20">
        <v>6059</v>
      </c>
      <c r="D43" s="21" t="s">
        <v>60</v>
      </c>
      <c r="E43" s="21"/>
      <c r="F43" s="21"/>
      <c r="G43" s="3">
        <v>375456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375456</v>
      </c>
      <c r="R43" s="6">
        <v>375456</v>
      </c>
      <c r="S43" s="6">
        <v>375456</v>
      </c>
      <c r="T43" s="6">
        <v>0</v>
      </c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</row>
    <row r="44" spans="1:144" s="40" customFormat="1" ht="11.25" customHeight="1" hidden="1">
      <c r="A44" s="19"/>
      <c r="B44" s="19"/>
      <c r="C44" s="20"/>
      <c r="D44" s="21"/>
      <c r="E44" s="21"/>
      <c r="F44" s="21"/>
      <c r="G44" s="3"/>
      <c r="H44" s="6"/>
      <c r="I44" s="6"/>
      <c r="J44" s="6"/>
      <c r="K44" s="6"/>
      <c r="L44" s="6"/>
      <c r="M44" s="69"/>
      <c r="N44" s="69"/>
      <c r="O44" s="69"/>
      <c r="P44" s="69"/>
      <c r="Q44" s="6"/>
      <c r="R44" s="18"/>
      <c r="S44" s="18"/>
      <c r="T44" s="18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</row>
    <row r="45" spans="1:144" s="18" customFormat="1" ht="21" customHeight="1" hidden="1">
      <c r="A45" s="15">
        <v>700</v>
      </c>
      <c r="B45" s="15"/>
      <c r="C45" s="16"/>
      <c r="D45" s="17" t="s">
        <v>4</v>
      </c>
      <c r="E45" s="17">
        <f>E46</f>
        <v>0</v>
      </c>
      <c r="F45" s="17">
        <f>F46</f>
        <v>0</v>
      </c>
      <c r="G45" s="17">
        <f>G46</f>
        <v>1499757</v>
      </c>
      <c r="H45" s="17">
        <f aca="true" t="shared" si="8" ref="H45:T45">H46</f>
        <v>205992</v>
      </c>
      <c r="I45" s="17">
        <f t="shared" si="8"/>
        <v>205992</v>
      </c>
      <c r="J45" s="17">
        <f t="shared" si="8"/>
        <v>16045</v>
      </c>
      <c r="K45" s="17">
        <f t="shared" si="8"/>
        <v>189947</v>
      </c>
      <c r="L45" s="17">
        <f t="shared" si="8"/>
        <v>0</v>
      </c>
      <c r="M45" s="17">
        <f t="shared" si="8"/>
        <v>0</v>
      </c>
      <c r="N45" s="17">
        <f t="shared" si="8"/>
        <v>0</v>
      </c>
      <c r="O45" s="17">
        <f t="shared" si="8"/>
        <v>0</v>
      </c>
      <c r="P45" s="17">
        <f t="shared" si="8"/>
        <v>0</v>
      </c>
      <c r="Q45" s="17">
        <f t="shared" si="8"/>
        <v>1293765</v>
      </c>
      <c r="R45" s="17">
        <f t="shared" si="8"/>
        <v>1293765</v>
      </c>
      <c r="S45" s="17">
        <f t="shared" si="8"/>
        <v>903165</v>
      </c>
      <c r="T45" s="17">
        <f t="shared" si="8"/>
        <v>0</v>
      </c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</row>
    <row r="46" spans="1:144" s="18" customFormat="1" ht="26.25" customHeight="1" hidden="1">
      <c r="A46" s="19"/>
      <c r="B46" s="20">
        <v>70005</v>
      </c>
      <c r="C46" s="20"/>
      <c r="D46" s="21" t="s">
        <v>5</v>
      </c>
      <c r="E46" s="21">
        <f aca="true" t="shared" si="9" ref="E46:T46">SUM(E47:E63)</f>
        <v>0</v>
      </c>
      <c r="F46" s="21">
        <f t="shared" si="9"/>
        <v>0</v>
      </c>
      <c r="G46" s="21">
        <f t="shared" si="9"/>
        <v>1499757</v>
      </c>
      <c r="H46" s="21">
        <f t="shared" si="9"/>
        <v>205992</v>
      </c>
      <c r="I46" s="21">
        <f t="shared" si="9"/>
        <v>205992</v>
      </c>
      <c r="J46" s="21">
        <f t="shared" si="9"/>
        <v>16045</v>
      </c>
      <c r="K46" s="21">
        <f t="shared" si="9"/>
        <v>189947</v>
      </c>
      <c r="L46" s="21">
        <f t="shared" si="9"/>
        <v>0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0</v>
      </c>
      <c r="Q46" s="21">
        <f t="shared" si="9"/>
        <v>1293765</v>
      </c>
      <c r="R46" s="21">
        <f t="shared" si="9"/>
        <v>1293765</v>
      </c>
      <c r="S46" s="21">
        <f t="shared" si="9"/>
        <v>903165</v>
      </c>
      <c r="T46" s="21">
        <f t="shared" si="9"/>
        <v>0</v>
      </c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</row>
    <row r="47" spans="1:144" s="18" customFormat="1" ht="18" customHeight="1" hidden="1">
      <c r="A47" s="19"/>
      <c r="B47" s="20"/>
      <c r="C47" s="20">
        <v>4110</v>
      </c>
      <c r="D47" s="21" t="s">
        <v>54</v>
      </c>
      <c r="E47" s="21"/>
      <c r="F47" s="21"/>
      <c r="G47" s="6">
        <v>295</v>
      </c>
      <c r="H47" s="6">
        <v>295</v>
      </c>
      <c r="I47" s="6">
        <v>295</v>
      </c>
      <c r="J47" s="6">
        <v>295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</row>
    <row r="48" spans="1:144" s="18" customFormat="1" ht="18" customHeight="1" hidden="1">
      <c r="A48" s="19"/>
      <c r="B48" s="20"/>
      <c r="C48" s="20">
        <v>4120</v>
      </c>
      <c r="D48" s="21" t="s">
        <v>87</v>
      </c>
      <c r="E48" s="21"/>
      <c r="F48" s="21"/>
      <c r="G48" s="6">
        <v>30</v>
      </c>
      <c r="H48" s="6">
        <v>30</v>
      </c>
      <c r="I48" s="6">
        <v>30</v>
      </c>
      <c r="J48" s="6">
        <v>30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</row>
    <row r="49" spans="1:144" s="18" customFormat="1" ht="18" customHeight="1" hidden="1">
      <c r="A49" s="19"/>
      <c r="B49" s="20"/>
      <c r="C49" s="20" t="s">
        <v>51</v>
      </c>
      <c r="D49" s="21" t="s">
        <v>55</v>
      </c>
      <c r="E49" s="21"/>
      <c r="F49" s="21"/>
      <c r="G49" s="6">
        <v>15720</v>
      </c>
      <c r="H49" s="6">
        <v>15720</v>
      </c>
      <c r="I49" s="6">
        <v>15720</v>
      </c>
      <c r="J49" s="6">
        <v>15720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</row>
    <row r="50" spans="1:144" s="18" customFormat="1" ht="18" customHeight="1" hidden="1">
      <c r="A50" s="19"/>
      <c r="B50" s="20"/>
      <c r="C50" s="20">
        <v>4210</v>
      </c>
      <c r="D50" s="21" t="s">
        <v>56</v>
      </c>
      <c r="E50" s="21"/>
      <c r="F50" s="21"/>
      <c r="G50" s="6">
        <v>20000</v>
      </c>
      <c r="H50" s="6">
        <v>20000</v>
      </c>
      <c r="I50" s="6">
        <v>20000</v>
      </c>
      <c r="J50" s="6">
        <v>0</v>
      </c>
      <c r="K50" s="6">
        <v>20000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</row>
    <row r="51" spans="1:144" s="18" customFormat="1" ht="18" customHeight="1" hidden="1">
      <c r="A51" s="19"/>
      <c r="B51" s="20"/>
      <c r="C51" s="20">
        <v>4260</v>
      </c>
      <c r="D51" s="21" t="s">
        <v>64</v>
      </c>
      <c r="E51" s="21"/>
      <c r="F51" s="21"/>
      <c r="G51" s="6">
        <v>5823</v>
      </c>
      <c r="H51" s="6">
        <v>5823</v>
      </c>
      <c r="I51" s="6">
        <v>5823</v>
      </c>
      <c r="J51" s="6">
        <v>0</v>
      </c>
      <c r="K51" s="6">
        <v>5823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</row>
    <row r="52" spans="1:144" s="18" customFormat="1" ht="18" customHeight="1" hidden="1">
      <c r="A52" s="19"/>
      <c r="B52" s="20"/>
      <c r="C52" s="20" t="s">
        <v>62</v>
      </c>
      <c r="D52" s="21" t="s">
        <v>57</v>
      </c>
      <c r="E52" s="21"/>
      <c r="F52" s="21"/>
      <c r="G52" s="6">
        <v>30000</v>
      </c>
      <c r="H52" s="6">
        <v>30000</v>
      </c>
      <c r="I52" s="6">
        <v>30000</v>
      </c>
      <c r="J52" s="6">
        <v>0</v>
      </c>
      <c r="K52" s="6">
        <v>30000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</row>
    <row r="53" spans="1:144" s="18" customFormat="1" ht="18" customHeight="1" hidden="1">
      <c r="A53" s="19"/>
      <c r="B53" s="20"/>
      <c r="C53" s="20">
        <v>4300</v>
      </c>
      <c r="D53" s="21" t="s">
        <v>58</v>
      </c>
      <c r="E53" s="21"/>
      <c r="F53" s="21"/>
      <c r="G53" s="6">
        <v>56000</v>
      </c>
      <c r="H53" s="6">
        <v>56000</v>
      </c>
      <c r="I53" s="6">
        <v>56000</v>
      </c>
      <c r="J53" s="6">
        <v>0</v>
      </c>
      <c r="K53" s="6">
        <v>56000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</row>
    <row r="54" spans="1:144" s="18" customFormat="1" ht="39" customHeight="1" hidden="1">
      <c r="A54" s="19"/>
      <c r="B54" s="20"/>
      <c r="C54" s="20">
        <v>4360</v>
      </c>
      <c r="D54" s="21" t="s">
        <v>211</v>
      </c>
      <c r="E54" s="21"/>
      <c r="F54" s="21"/>
      <c r="G54" s="6">
        <v>147</v>
      </c>
      <c r="H54" s="6">
        <v>147</v>
      </c>
      <c r="I54" s="6">
        <v>147</v>
      </c>
      <c r="J54" s="6">
        <v>0</v>
      </c>
      <c r="K54" s="6">
        <v>147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</row>
    <row r="55" spans="1:144" s="18" customFormat="1" ht="26.25" customHeight="1" hidden="1">
      <c r="A55" s="19"/>
      <c r="B55" s="20"/>
      <c r="C55" s="20">
        <v>4390</v>
      </c>
      <c r="D55" s="21" t="s">
        <v>163</v>
      </c>
      <c r="E55" s="21"/>
      <c r="F55" s="21"/>
      <c r="G55" s="6">
        <v>2000</v>
      </c>
      <c r="H55" s="6">
        <v>2000</v>
      </c>
      <c r="I55" s="6">
        <v>2000</v>
      </c>
      <c r="J55" s="6">
        <v>0</v>
      </c>
      <c r="K55" s="6">
        <v>2000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</row>
    <row r="56" spans="1:144" s="18" customFormat="1" ht="39.75" customHeight="1" hidden="1">
      <c r="A56" s="19"/>
      <c r="B56" s="20"/>
      <c r="C56" s="20">
        <v>4400</v>
      </c>
      <c r="D56" s="39" t="s">
        <v>173</v>
      </c>
      <c r="E56" s="21"/>
      <c r="F56" s="21"/>
      <c r="G56" s="6">
        <v>69000</v>
      </c>
      <c r="H56" s="6">
        <v>69000</v>
      </c>
      <c r="I56" s="6">
        <v>69000</v>
      </c>
      <c r="J56" s="6">
        <v>0</v>
      </c>
      <c r="K56" s="6">
        <v>69000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</row>
    <row r="57" spans="1:144" s="18" customFormat="1" ht="25.5" customHeight="1" hidden="1">
      <c r="A57" s="19"/>
      <c r="B57" s="20"/>
      <c r="C57" s="20" t="s">
        <v>52</v>
      </c>
      <c r="D57" s="21" t="s">
        <v>59</v>
      </c>
      <c r="E57" s="21"/>
      <c r="F57" s="21"/>
      <c r="G57" s="6">
        <v>2800</v>
      </c>
      <c r="H57" s="6">
        <v>2800</v>
      </c>
      <c r="I57" s="6">
        <v>2800</v>
      </c>
      <c r="J57" s="6">
        <v>0</v>
      </c>
      <c r="K57" s="6">
        <v>2800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</row>
    <row r="58" spans="1:144" s="18" customFormat="1" ht="25.5" customHeight="1" hidden="1">
      <c r="A58" s="19"/>
      <c r="B58" s="20"/>
      <c r="C58" s="20">
        <v>4520</v>
      </c>
      <c r="D58" s="30" t="s">
        <v>199</v>
      </c>
      <c r="E58" s="30"/>
      <c r="F58" s="30"/>
      <c r="G58" s="6">
        <v>1677</v>
      </c>
      <c r="H58" s="6">
        <v>1677</v>
      </c>
      <c r="I58" s="6">
        <v>1677</v>
      </c>
      <c r="J58" s="6">
        <v>0</v>
      </c>
      <c r="K58" s="6">
        <v>1677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/>
      <c r="R58" s="6"/>
      <c r="S58" s="6"/>
      <c r="T58" s="6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</row>
    <row r="59" spans="1:144" s="18" customFormat="1" ht="25.5" customHeight="1" hidden="1">
      <c r="A59" s="19"/>
      <c r="B59" s="20"/>
      <c r="C59" s="20" t="s">
        <v>63</v>
      </c>
      <c r="D59" s="21" t="s">
        <v>65</v>
      </c>
      <c r="E59" s="21"/>
      <c r="F59" s="21"/>
      <c r="G59" s="6">
        <v>2500</v>
      </c>
      <c r="H59" s="6">
        <v>2500</v>
      </c>
      <c r="I59" s="6">
        <v>2500</v>
      </c>
      <c r="J59" s="6">
        <v>0</v>
      </c>
      <c r="K59" s="6">
        <v>2500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</row>
    <row r="60" spans="1:144" s="18" customFormat="1" ht="25.5" customHeight="1" hidden="1">
      <c r="A60" s="19"/>
      <c r="B60" s="20"/>
      <c r="C60" s="20">
        <v>6050</v>
      </c>
      <c r="D60" s="21" t="s">
        <v>66</v>
      </c>
      <c r="E60" s="21"/>
      <c r="F60" s="21"/>
      <c r="G60" s="6">
        <v>382600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382600</v>
      </c>
      <c r="R60" s="6">
        <v>382600</v>
      </c>
      <c r="S60" s="6">
        <v>0</v>
      </c>
      <c r="T60" s="6">
        <v>0</v>
      </c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</row>
    <row r="61" spans="1:144" s="18" customFormat="1" ht="25.5" customHeight="1" hidden="1">
      <c r="A61" s="19"/>
      <c r="B61" s="20"/>
      <c r="C61" s="20">
        <v>6057</v>
      </c>
      <c r="D61" s="21" t="s">
        <v>66</v>
      </c>
      <c r="E61" s="21"/>
      <c r="F61" s="21"/>
      <c r="G61" s="6">
        <v>767690</v>
      </c>
      <c r="H61" s="6">
        <v>0</v>
      </c>
      <c r="I61" s="6"/>
      <c r="J61" s="6"/>
      <c r="K61" s="6"/>
      <c r="L61" s="6"/>
      <c r="M61" s="6"/>
      <c r="N61" s="6"/>
      <c r="O61" s="6"/>
      <c r="P61" s="6"/>
      <c r="Q61" s="6">
        <v>767690</v>
      </c>
      <c r="R61" s="18">
        <v>767690</v>
      </c>
      <c r="S61" s="18">
        <v>767690</v>
      </c>
      <c r="T61" s="6">
        <v>0</v>
      </c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</row>
    <row r="62" spans="1:144" s="18" customFormat="1" ht="25.5" customHeight="1" hidden="1">
      <c r="A62" s="19"/>
      <c r="B62" s="20"/>
      <c r="C62" s="20">
        <v>6059</v>
      </c>
      <c r="D62" s="21" t="s">
        <v>66</v>
      </c>
      <c r="E62" s="21"/>
      <c r="F62" s="21"/>
      <c r="G62" s="6">
        <v>135475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135475</v>
      </c>
      <c r="R62" s="18">
        <v>135475</v>
      </c>
      <c r="S62" s="18">
        <v>135475</v>
      </c>
      <c r="T62" s="6">
        <v>0</v>
      </c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</row>
    <row r="63" spans="1:144" s="18" customFormat="1" ht="25.5" hidden="1">
      <c r="A63" s="19"/>
      <c r="B63" s="20"/>
      <c r="C63" s="20">
        <v>6060</v>
      </c>
      <c r="D63" s="21" t="s">
        <v>167</v>
      </c>
      <c r="E63" s="21"/>
      <c r="F63" s="21"/>
      <c r="G63" s="6">
        <v>8000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8000</v>
      </c>
      <c r="R63" s="18">
        <v>8000</v>
      </c>
      <c r="S63" s="18">
        <v>0</v>
      </c>
      <c r="T63" s="6">
        <v>0</v>
      </c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</row>
    <row r="64" spans="1:144" s="40" customFormat="1" ht="8.25" customHeight="1" hidden="1">
      <c r="A64" s="41"/>
      <c r="B64" s="20"/>
      <c r="C64" s="20"/>
      <c r="D64" s="21"/>
      <c r="E64" s="21"/>
      <c r="F64" s="21"/>
      <c r="G64" s="6"/>
      <c r="H64" s="30"/>
      <c r="I64" s="30"/>
      <c r="J64" s="30"/>
      <c r="K64" s="30"/>
      <c r="L64" s="30"/>
      <c r="M64" s="42"/>
      <c r="N64" s="42"/>
      <c r="O64" s="42"/>
      <c r="P64" s="42"/>
      <c r="Q64" s="3"/>
      <c r="R64" s="18"/>
      <c r="S64" s="18"/>
      <c r="T64" s="18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</row>
    <row r="65" spans="1:144" s="44" customFormat="1" ht="21" customHeight="1" hidden="1">
      <c r="A65" s="53">
        <v>710</v>
      </c>
      <c r="B65" s="43"/>
      <c r="C65" s="43"/>
      <c r="D65" s="25" t="s">
        <v>170</v>
      </c>
      <c r="E65" s="25"/>
      <c r="F65" s="25"/>
      <c r="G65" s="25">
        <f aca="true" t="shared" si="10" ref="G65:T65">SUM(G67:G69)</f>
        <v>70000</v>
      </c>
      <c r="H65" s="25">
        <f t="shared" si="10"/>
        <v>70000</v>
      </c>
      <c r="I65" s="25">
        <f t="shared" si="10"/>
        <v>70000</v>
      </c>
      <c r="J65" s="25">
        <f t="shared" si="10"/>
        <v>0</v>
      </c>
      <c r="K65" s="25">
        <f t="shared" si="10"/>
        <v>70000</v>
      </c>
      <c r="L65" s="25">
        <f t="shared" si="10"/>
        <v>0</v>
      </c>
      <c r="M65" s="25">
        <f t="shared" si="10"/>
        <v>0</v>
      </c>
      <c r="N65" s="25">
        <f t="shared" si="10"/>
        <v>0</v>
      </c>
      <c r="O65" s="25">
        <f t="shared" si="10"/>
        <v>0</v>
      </c>
      <c r="P65" s="25">
        <f t="shared" si="10"/>
        <v>0</v>
      </c>
      <c r="Q65" s="25">
        <f t="shared" si="10"/>
        <v>0</v>
      </c>
      <c r="R65" s="25">
        <f t="shared" si="10"/>
        <v>0</v>
      </c>
      <c r="S65" s="25">
        <f t="shared" si="10"/>
        <v>0</v>
      </c>
      <c r="T65" s="25">
        <f t="shared" si="10"/>
        <v>0</v>
      </c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1:144" s="40" customFormat="1" ht="25.5" customHeight="1" hidden="1">
      <c r="A66" s="19"/>
      <c r="B66" s="20">
        <v>71004</v>
      </c>
      <c r="C66" s="20"/>
      <c r="D66" s="21" t="s">
        <v>171</v>
      </c>
      <c r="E66" s="21"/>
      <c r="F66" s="21"/>
      <c r="G66" s="21">
        <f aca="true" t="shared" si="11" ref="G66:T66">SUM(G67:G69)</f>
        <v>70000</v>
      </c>
      <c r="H66" s="21">
        <f t="shared" si="11"/>
        <v>70000</v>
      </c>
      <c r="I66" s="21">
        <f t="shared" si="11"/>
        <v>70000</v>
      </c>
      <c r="J66" s="21">
        <f t="shared" si="11"/>
        <v>0</v>
      </c>
      <c r="K66" s="21">
        <f t="shared" si="11"/>
        <v>70000</v>
      </c>
      <c r="L66" s="21">
        <f t="shared" si="11"/>
        <v>0</v>
      </c>
      <c r="M66" s="21">
        <f t="shared" si="11"/>
        <v>0</v>
      </c>
      <c r="N66" s="21">
        <f t="shared" si="11"/>
        <v>0</v>
      </c>
      <c r="O66" s="21">
        <f t="shared" si="11"/>
        <v>0</v>
      </c>
      <c r="P66" s="21">
        <f t="shared" si="11"/>
        <v>0</v>
      </c>
      <c r="Q66" s="21">
        <f t="shared" si="11"/>
        <v>0</v>
      </c>
      <c r="R66" s="21">
        <f t="shared" si="11"/>
        <v>0</v>
      </c>
      <c r="S66" s="21">
        <f t="shared" si="11"/>
        <v>0</v>
      </c>
      <c r="T66" s="21">
        <f t="shared" si="11"/>
        <v>0</v>
      </c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</row>
    <row r="67" spans="1:144" s="40" customFormat="1" ht="18" customHeight="1" hidden="1">
      <c r="A67" s="19"/>
      <c r="B67" s="20"/>
      <c r="C67" s="20">
        <v>4170</v>
      </c>
      <c r="D67" s="21" t="s">
        <v>55</v>
      </c>
      <c r="E67" s="21"/>
      <c r="F67" s="21"/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</row>
    <row r="68" spans="1:144" s="46" customFormat="1" ht="18" customHeight="1" hidden="1">
      <c r="A68" s="19"/>
      <c r="B68" s="20"/>
      <c r="C68" s="20">
        <v>4300</v>
      </c>
      <c r="D68" s="21" t="s">
        <v>58</v>
      </c>
      <c r="E68" s="21"/>
      <c r="F68" s="21"/>
      <c r="G68" s="21">
        <v>70000</v>
      </c>
      <c r="H68" s="21">
        <v>70000</v>
      </c>
      <c r="I68" s="21">
        <v>70000</v>
      </c>
      <c r="J68" s="21">
        <v>0</v>
      </c>
      <c r="K68" s="21">
        <v>70000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45">
        <v>0</v>
      </c>
      <c r="S68" s="45">
        <v>0</v>
      </c>
      <c r="T68" s="45">
        <v>0</v>
      </c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  <c r="EN68" s="64"/>
    </row>
    <row r="69" spans="1:144" s="18" customFormat="1" ht="24.75" customHeight="1" hidden="1">
      <c r="A69" s="19"/>
      <c r="B69" s="20"/>
      <c r="C69" s="20">
        <v>4390</v>
      </c>
      <c r="D69" s="21" t="s">
        <v>168</v>
      </c>
      <c r="E69" s="21"/>
      <c r="F69" s="21"/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</row>
    <row r="70" spans="1:144" s="50" customFormat="1" ht="10.5" customHeight="1" hidden="1">
      <c r="A70" s="19"/>
      <c r="B70" s="20"/>
      <c r="C70" s="20"/>
      <c r="D70" s="21"/>
      <c r="E70" s="21"/>
      <c r="F70" s="21"/>
      <c r="G70" s="21"/>
      <c r="H70" s="21"/>
      <c r="I70" s="21"/>
      <c r="J70" s="21"/>
      <c r="K70" s="21"/>
      <c r="L70" s="21"/>
      <c r="M70" s="62"/>
      <c r="N70" s="62"/>
      <c r="O70" s="62"/>
      <c r="P70" s="62"/>
      <c r="Q70" s="21"/>
      <c r="R70" s="18"/>
      <c r="S70" s="18"/>
      <c r="T70" s="18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  <c r="EN70" s="64"/>
    </row>
    <row r="71" spans="1:144" s="78" customFormat="1" ht="14.25" customHeight="1" hidden="1">
      <c r="A71" s="53">
        <v>720</v>
      </c>
      <c r="B71" s="43"/>
      <c r="C71" s="43"/>
      <c r="D71" s="25" t="s">
        <v>191</v>
      </c>
      <c r="E71" s="25"/>
      <c r="F71" s="25"/>
      <c r="G71" s="25">
        <f aca="true" t="shared" si="12" ref="G71:I72">G72</f>
        <v>0</v>
      </c>
      <c r="H71" s="25">
        <f t="shared" si="12"/>
        <v>0</v>
      </c>
      <c r="I71" s="25">
        <f t="shared" si="12"/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7">
        <v>0</v>
      </c>
      <c r="S71" s="27">
        <v>0</v>
      </c>
      <c r="T71" s="27">
        <v>0</v>
      </c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1:144" s="50" customFormat="1" ht="14.25" customHeight="1" hidden="1">
      <c r="A72" s="19"/>
      <c r="B72" s="20">
        <v>72095</v>
      </c>
      <c r="C72" s="20"/>
      <c r="D72" s="21" t="s">
        <v>6</v>
      </c>
      <c r="E72" s="21"/>
      <c r="F72" s="21"/>
      <c r="G72" s="21">
        <f t="shared" si="12"/>
        <v>0</v>
      </c>
      <c r="H72" s="21">
        <f t="shared" si="12"/>
        <v>0</v>
      </c>
      <c r="I72" s="21">
        <f t="shared" si="12"/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18">
        <v>0</v>
      </c>
      <c r="S72" s="18">
        <v>0</v>
      </c>
      <c r="T72" s="18">
        <v>0</v>
      </c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  <c r="EN72" s="64"/>
    </row>
    <row r="73" spans="1:144" s="50" customFormat="1" ht="14.25" customHeight="1" hidden="1">
      <c r="A73" s="19"/>
      <c r="B73" s="20"/>
      <c r="C73" s="20">
        <v>6059</v>
      </c>
      <c r="D73" s="21" t="s">
        <v>66</v>
      </c>
      <c r="E73" s="21"/>
      <c r="F73" s="21"/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18">
        <v>0</v>
      </c>
      <c r="S73" s="18">
        <v>0</v>
      </c>
      <c r="T73" s="18">
        <v>0</v>
      </c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  <c r="EM73" s="64"/>
      <c r="EN73" s="64"/>
    </row>
    <row r="74" spans="1:144" s="50" customFormat="1" ht="9.75" customHeight="1" hidden="1">
      <c r="A74" s="47"/>
      <c r="B74" s="48"/>
      <c r="C74" s="48"/>
      <c r="D74" s="49"/>
      <c r="E74" s="49"/>
      <c r="F74" s="49"/>
      <c r="G74" s="87"/>
      <c r="H74" s="49"/>
      <c r="I74" s="49"/>
      <c r="J74" s="49"/>
      <c r="K74" s="49"/>
      <c r="L74" s="49"/>
      <c r="M74" s="49"/>
      <c r="N74" s="49"/>
      <c r="O74" s="49"/>
      <c r="P74" s="49"/>
      <c r="Q74" s="30"/>
      <c r="R74" s="18"/>
      <c r="S74" s="18"/>
      <c r="T74" s="18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4"/>
    </row>
    <row r="75" spans="1:144" s="18" customFormat="1" ht="21" customHeight="1" hidden="1">
      <c r="A75" s="15">
        <v>750</v>
      </c>
      <c r="B75" s="16"/>
      <c r="C75" s="16"/>
      <c r="D75" s="17" t="s">
        <v>8</v>
      </c>
      <c r="E75" s="17">
        <f>E76+E91+E96+E126+E132+E136</f>
        <v>0</v>
      </c>
      <c r="F75" s="17">
        <f aca="true" t="shared" si="13" ref="F75:T75">F76+F91+F96+F126+F132+F136</f>
        <v>0</v>
      </c>
      <c r="G75" s="17">
        <f t="shared" si="13"/>
        <v>1904101</v>
      </c>
      <c r="H75" s="17">
        <f t="shared" si="13"/>
        <v>1894101</v>
      </c>
      <c r="I75" s="17">
        <f t="shared" si="13"/>
        <v>1819957</v>
      </c>
      <c r="J75" s="17">
        <f t="shared" si="13"/>
        <v>1236198</v>
      </c>
      <c r="K75" s="17">
        <f t="shared" si="13"/>
        <v>583759</v>
      </c>
      <c r="L75" s="17">
        <f t="shared" si="13"/>
        <v>0</v>
      </c>
      <c r="M75" s="17">
        <f t="shared" si="13"/>
        <v>74144</v>
      </c>
      <c r="N75" s="17">
        <f t="shared" si="13"/>
        <v>0</v>
      </c>
      <c r="O75" s="17">
        <f t="shared" si="13"/>
        <v>0</v>
      </c>
      <c r="P75" s="17">
        <f t="shared" si="13"/>
        <v>0</v>
      </c>
      <c r="Q75" s="17">
        <f t="shared" si="13"/>
        <v>10000</v>
      </c>
      <c r="R75" s="17">
        <f t="shared" si="13"/>
        <v>10000</v>
      </c>
      <c r="S75" s="17">
        <f t="shared" si="13"/>
        <v>0</v>
      </c>
      <c r="T75" s="17">
        <f t="shared" si="13"/>
        <v>0</v>
      </c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4"/>
    </row>
    <row r="76" spans="1:144" s="18" customFormat="1" ht="18" customHeight="1" hidden="1">
      <c r="A76" s="19"/>
      <c r="B76" s="20">
        <v>75011</v>
      </c>
      <c r="C76" s="20"/>
      <c r="D76" s="21" t="s">
        <v>9</v>
      </c>
      <c r="E76" s="21"/>
      <c r="F76" s="21"/>
      <c r="G76" s="6">
        <f aca="true" t="shared" si="14" ref="G76:T76">SUM(G77:G90)</f>
        <v>115775</v>
      </c>
      <c r="H76" s="6">
        <f t="shared" si="14"/>
        <v>115775</v>
      </c>
      <c r="I76" s="6">
        <f t="shared" si="14"/>
        <v>115175</v>
      </c>
      <c r="J76" s="6">
        <f t="shared" si="14"/>
        <v>86520</v>
      </c>
      <c r="K76" s="6">
        <f t="shared" si="14"/>
        <v>28655</v>
      </c>
      <c r="L76" s="6">
        <f t="shared" si="14"/>
        <v>0</v>
      </c>
      <c r="M76" s="6">
        <f t="shared" si="14"/>
        <v>600</v>
      </c>
      <c r="N76" s="6">
        <f t="shared" si="14"/>
        <v>0</v>
      </c>
      <c r="O76" s="6">
        <f t="shared" si="14"/>
        <v>0</v>
      </c>
      <c r="P76" s="6">
        <f t="shared" si="14"/>
        <v>0</v>
      </c>
      <c r="Q76" s="6">
        <f t="shared" si="14"/>
        <v>0</v>
      </c>
      <c r="R76" s="6">
        <f t="shared" si="14"/>
        <v>0</v>
      </c>
      <c r="S76" s="6">
        <f t="shared" si="14"/>
        <v>0</v>
      </c>
      <c r="T76" s="6">
        <f t="shared" si="14"/>
        <v>0</v>
      </c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</row>
    <row r="77" spans="1:144" s="18" customFormat="1" ht="27" customHeight="1" hidden="1">
      <c r="A77" s="19"/>
      <c r="B77" s="20"/>
      <c r="C77" s="20" t="s">
        <v>69</v>
      </c>
      <c r="D77" s="21" t="s">
        <v>84</v>
      </c>
      <c r="E77" s="21"/>
      <c r="F77" s="21"/>
      <c r="G77" s="6">
        <v>600</v>
      </c>
      <c r="H77" s="6">
        <v>600</v>
      </c>
      <c r="I77" s="6">
        <v>0</v>
      </c>
      <c r="J77" s="6">
        <v>0</v>
      </c>
      <c r="K77" s="6">
        <v>0</v>
      </c>
      <c r="L77" s="6">
        <v>0</v>
      </c>
      <c r="M77" s="61">
        <v>600</v>
      </c>
      <c r="N77" s="61">
        <v>0</v>
      </c>
      <c r="O77" s="61">
        <v>0</v>
      </c>
      <c r="P77" s="61">
        <v>0</v>
      </c>
      <c r="Q77" s="61">
        <v>0</v>
      </c>
      <c r="R77" s="61">
        <v>0</v>
      </c>
      <c r="S77" s="61">
        <v>0</v>
      </c>
      <c r="T77" s="61">
        <v>0</v>
      </c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  <c r="DY77" s="64"/>
      <c r="DZ77" s="64"/>
      <c r="EA77" s="64"/>
      <c r="EB77" s="64"/>
      <c r="EC77" s="64"/>
      <c r="ED77" s="64"/>
      <c r="EE77" s="64"/>
      <c r="EF77" s="64"/>
      <c r="EG77" s="64"/>
      <c r="EH77" s="64"/>
      <c r="EI77" s="64"/>
      <c r="EJ77" s="64"/>
      <c r="EK77" s="64"/>
      <c r="EL77" s="64"/>
      <c r="EM77" s="64"/>
      <c r="EN77" s="64"/>
    </row>
    <row r="78" spans="1:144" s="18" customFormat="1" ht="18" customHeight="1" hidden="1">
      <c r="A78" s="19"/>
      <c r="B78" s="20"/>
      <c r="C78" s="20">
        <v>4010</v>
      </c>
      <c r="D78" s="21" t="s">
        <v>85</v>
      </c>
      <c r="E78" s="21"/>
      <c r="F78" s="21"/>
      <c r="G78" s="6">
        <v>69300</v>
      </c>
      <c r="H78" s="6">
        <v>69300</v>
      </c>
      <c r="I78" s="6">
        <v>69300</v>
      </c>
      <c r="J78" s="6">
        <v>69300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  <c r="EM78" s="64"/>
      <c r="EN78" s="64"/>
    </row>
    <row r="79" spans="1:144" s="18" customFormat="1" ht="18" customHeight="1" hidden="1">
      <c r="A79" s="19"/>
      <c r="B79" s="20"/>
      <c r="C79" s="20">
        <v>4040</v>
      </c>
      <c r="D79" s="21" t="s">
        <v>86</v>
      </c>
      <c r="E79" s="21"/>
      <c r="F79" s="21"/>
      <c r="G79" s="6">
        <v>5165</v>
      </c>
      <c r="H79" s="6">
        <v>5165</v>
      </c>
      <c r="I79" s="6">
        <v>5165</v>
      </c>
      <c r="J79" s="6">
        <v>5165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  <c r="EM79" s="64"/>
      <c r="EN79" s="64"/>
    </row>
    <row r="80" spans="1:144" s="18" customFormat="1" ht="18" customHeight="1" hidden="1">
      <c r="A80" s="19"/>
      <c r="B80" s="20"/>
      <c r="C80" s="20">
        <v>4110</v>
      </c>
      <c r="D80" s="21" t="s">
        <v>54</v>
      </c>
      <c r="E80" s="21"/>
      <c r="F80" s="21"/>
      <c r="G80" s="6">
        <v>11245</v>
      </c>
      <c r="H80" s="6">
        <v>11245</v>
      </c>
      <c r="I80" s="6">
        <v>11245</v>
      </c>
      <c r="J80" s="6">
        <v>11245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</row>
    <row r="81" spans="1:144" s="18" customFormat="1" ht="18" customHeight="1" hidden="1">
      <c r="A81" s="19"/>
      <c r="B81" s="20"/>
      <c r="C81" s="20">
        <v>4120</v>
      </c>
      <c r="D81" s="21" t="s">
        <v>87</v>
      </c>
      <c r="E81" s="21"/>
      <c r="F81" s="21"/>
      <c r="G81" s="6">
        <v>210</v>
      </c>
      <c r="H81" s="6">
        <v>210</v>
      </c>
      <c r="I81" s="6">
        <v>210</v>
      </c>
      <c r="J81" s="6">
        <v>210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  <c r="EM81" s="64"/>
      <c r="EN81" s="64"/>
    </row>
    <row r="82" spans="1:144" s="18" customFormat="1" ht="18" customHeight="1" hidden="1">
      <c r="A82" s="19"/>
      <c r="B82" s="20"/>
      <c r="C82" s="20">
        <v>4170</v>
      </c>
      <c r="D82" s="21" t="s">
        <v>55</v>
      </c>
      <c r="E82" s="21"/>
      <c r="F82" s="21"/>
      <c r="G82" s="6">
        <v>600</v>
      </c>
      <c r="H82" s="6">
        <v>600</v>
      </c>
      <c r="I82" s="6">
        <v>600</v>
      </c>
      <c r="J82" s="6">
        <v>600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</row>
    <row r="83" spans="1:144" s="18" customFormat="1" ht="18" customHeight="1" hidden="1">
      <c r="A83" s="19"/>
      <c r="B83" s="20"/>
      <c r="C83" s="20" t="s">
        <v>70</v>
      </c>
      <c r="D83" s="21" t="s">
        <v>56</v>
      </c>
      <c r="E83" s="21"/>
      <c r="F83" s="21"/>
      <c r="G83" s="6">
        <v>8600</v>
      </c>
      <c r="H83" s="6">
        <v>8600</v>
      </c>
      <c r="I83" s="6">
        <v>8600</v>
      </c>
      <c r="J83" s="6">
        <v>0</v>
      </c>
      <c r="K83" s="6">
        <v>8600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</row>
    <row r="84" spans="1:144" s="18" customFormat="1" ht="18" customHeight="1" hidden="1">
      <c r="A84" s="19"/>
      <c r="B84" s="20"/>
      <c r="C84" s="20" t="s">
        <v>71</v>
      </c>
      <c r="D84" s="21" t="s">
        <v>88</v>
      </c>
      <c r="E84" s="21"/>
      <c r="F84" s="21"/>
      <c r="G84" s="6">
        <v>100</v>
      </c>
      <c r="H84" s="6">
        <v>100</v>
      </c>
      <c r="I84" s="6">
        <v>100</v>
      </c>
      <c r="J84" s="6">
        <v>0</v>
      </c>
      <c r="K84" s="6">
        <v>100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</row>
    <row r="85" spans="1:144" s="18" customFormat="1" ht="18" customHeight="1" hidden="1">
      <c r="A85" s="19"/>
      <c r="B85" s="20"/>
      <c r="C85" s="20" t="s">
        <v>67</v>
      </c>
      <c r="D85" s="21" t="s">
        <v>58</v>
      </c>
      <c r="E85" s="21"/>
      <c r="F85" s="21"/>
      <c r="G85" s="6">
        <v>16000</v>
      </c>
      <c r="H85" s="6">
        <v>16000</v>
      </c>
      <c r="I85" s="6">
        <v>16000</v>
      </c>
      <c r="J85" s="6">
        <v>0</v>
      </c>
      <c r="K85" s="6">
        <v>16000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</row>
    <row r="86" spans="1:144" s="18" customFormat="1" ht="18" customHeight="1" hidden="1">
      <c r="A86" s="19"/>
      <c r="B86" s="20"/>
      <c r="C86" s="20" t="s">
        <v>72</v>
      </c>
      <c r="D86" s="21" t="s">
        <v>89</v>
      </c>
      <c r="E86" s="21"/>
      <c r="F86" s="21"/>
      <c r="G86" s="6">
        <v>100</v>
      </c>
      <c r="H86" s="6">
        <v>100</v>
      </c>
      <c r="I86" s="6">
        <v>100</v>
      </c>
      <c r="J86" s="6">
        <v>0</v>
      </c>
      <c r="K86" s="6">
        <v>100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</row>
    <row r="87" spans="1:144" s="18" customFormat="1" ht="18" customHeight="1" hidden="1">
      <c r="A87" s="19"/>
      <c r="B87" s="20"/>
      <c r="C87" s="20">
        <v>4440</v>
      </c>
      <c r="D87" s="21" t="s">
        <v>90</v>
      </c>
      <c r="E87" s="21"/>
      <c r="F87" s="21"/>
      <c r="G87" s="6">
        <v>3105</v>
      </c>
      <c r="H87" s="6">
        <v>3105</v>
      </c>
      <c r="I87" s="6">
        <v>3105</v>
      </c>
      <c r="J87" s="6">
        <v>0</v>
      </c>
      <c r="K87" s="6">
        <v>3105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</row>
    <row r="88" spans="1:144" s="18" customFormat="1" ht="12.75" hidden="1">
      <c r="A88" s="19"/>
      <c r="B88" s="20"/>
      <c r="C88" s="20">
        <v>4510</v>
      </c>
      <c r="D88" s="21" t="s">
        <v>169</v>
      </c>
      <c r="E88" s="21"/>
      <c r="F88" s="21"/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</row>
    <row r="89" spans="1:144" s="18" customFormat="1" ht="27.75" customHeight="1" hidden="1">
      <c r="A89" s="19"/>
      <c r="B89" s="20"/>
      <c r="C89" s="20">
        <v>4610</v>
      </c>
      <c r="D89" s="21" t="s">
        <v>65</v>
      </c>
      <c r="E89" s="21"/>
      <c r="F89" s="21"/>
      <c r="G89" s="6">
        <v>50</v>
      </c>
      <c r="H89" s="6">
        <v>50</v>
      </c>
      <c r="I89" s="6">
        <v>50</v>
      </c>
      <c r="J89" s="6">
        <v>0</v>
      </c>
      <c r="K89" s="6">
        <v>50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</row>
    <row r="90" spans="1:144" s="18" customFormat="1" ht="25.5" hidden="1">
      <c r="A90" s="19"/>
      <c r="B90" s="20"/>
      <c r="C90" s="20" t="s">
        <v>73</v>
      </c>
      <c r="D90" s="21" t="s">
        <v>91</v>
      </c>
      <c r="E90" s="21"/>
      <c r="F90" s="21"/>
      <c r="G90" s="6">
        <v>700</v>
      </c>
      <c r="H90" s="6">
        <v>700</v>
      </c>
      <c r="I90" s="6">
        <v>700</v>
      </c>
      <c r="J90" s="6">
        <v>0</v>
      </c>
      <c r="K90" s="6">
        <v>700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</row>
    <row r="91" spans="1:144" s="18" customFormat="1" ht="29.25" customHeight="1" hidden="1">
      <c r="A91" s="19"/>
      <c r="B91" s="20">
        <v>75022</v>
      </c>
      <c r="C91" s="20"/>
      <c r="D91" s="21" t="s">
        <v>212</v>
      </c>
      <c r="E91" s="21"/>
      <c r="F91" s="21"/>
      <c r="G91" s="21">
        <f aca="true" t="shared" si="15" ref="G91:T91">SUM(G92:G95)</f>
        <v>66284</v>
      </c>
      <c r="H91" s="21">
        <f t="shared" si="15"/>
        <v>66284</v>
      </c>
      <c r="I91" s="21">
        <f t="shared" si="15"/>
        <v>3140</v>
      </c>
      <c r="J91" s="21">
        <f t="shared" si="15"/>
        <v>0</v>
      </c>
      <c r="K91" s="21">
        <f t="shared" si="15"/>
        <v>3140</v>
      </c>
      <c r="L91" s="21">
        <f t="shared" si="15"/>
        <v>0</v>
      </c>
      <c r="M91" s="21">
        <f t="shared" si="15"/>
        <v>63144</v>
      </c>
      <c r="N91" s="21">
        <f t="shared" si="15"/>
        <v>0</v>
      </c>
      <c r="O91" s="21">
        <f t="shared" si="15"/>
        <v>0</v>
      </c>
      <c r="P91" s="21">
        <f t="shared" si="15"/>
        <v>0</v>
      </c>
      <c r="Q91" s="21">
        <f t="shared" si="15"/>
        <v>0</v>
      </c>
      <c r="R91" s="21">
        <f t="shared" si="15"/>
        <v>0</v>
      </c>
      <c r="S91" s="21">
        <f t="shared" si="15"/>
        <v>0</v>
      </c>
      <c r="T91" s="21">
        <f t="shared" si="15"/>
        <v>0</v>
      </c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</row>
    <row r="92" spans="1:144" s="18" customFormat="1" ht="25.5" customHeight="1" hidden="1">
      <c r="A92" s="19"/>
      <c r="B92" s="20"/>
      <c r="C92" s="20">
        <v>3030</v>
      </c>
      <c r="D92" s="21" t="s">
        <v>94</v>
      </c>
      <c r="E92" s="21"/>
      <c r="F92" s="21"/>
      <c r="G92" s="6">
        <v>63144</v>
      </c>
      <c r="H92" s="6">
        <v>63144</v>
      </c>
      <c r="I92" s="6">
        <v>0</v>
      </c>
      <c r="J92" s="6">
        <v>0</v>
      </c>
      <c r="K92" s="6">
        <v>0</v>
      </c>
      <c r="L92" s="6">
        <v>0</v>
      </c>
      <c r="M92" s="6">
        <v>63144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</row>
    <row r="93" spans="1:144" s="18" customFormat="1" ht="18" customHeight="1" hidden="1">
      <c r="A93" s="19"/>
      <c r="B93" s="20"/>
      <c r="C93" s="20">
        <v>4210</v>
      </c>
      <c r="D93" s="21" t="s">
        <v>56</v>
      </c>
      <c r="E93" s="21"/>
      <c r="F93" s="21"/>
      <c r="G93" s="6">
        <v>1800</v>
      </c>
      <c r="H93" s="6">
        <v>1800</v>
      </c>
      <c r="I93" s="6">
        <v>1800</v>
      </c>
      <c r="J93" s="6">
        <v>0</v>
      </c>
      <c r="K93" s="6">
        <v>1800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</row>
    <row r="94" spans="1:144" s="18" customFormat="1" ht="18" customHeight="1" hidden="1">
      <c r="A94" s="19"/>
      <c r="B94" s="20"/>
      <c r="C94" s="20" t="s">
        <v>67</v>
      </c>
      <c r="D94" s="21" t="s">
        <v>58</v>
      </c>
      <c r="E94" s="21"/>
      <c r="F94" s="21"/>
      <c r="G94" s="6">
        <v>500</v>
      </c>
      <c r="H94" s="6">
        <v>500</v>
      </c>
      <c r="I94" s="6">
        <v>500</v>
      </c>
      <c r="J94" s="6">
        <v>0</v>
      </c>
      <c r="K94" s="6">
        <v>500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  <c r="EM94" s="64"/>
      <c r="EN94" s="64"/>
    </row>
    <row r="95" spans="1:144" s="18" customFormat="1" ht="39" customHeight="1" hidden="1">
      <c r="A95" s="19"/>
      <c r="B95" s="20"/>
      <c r="C95" s="20" t="s">
        <v>74</v>
      </c>
      <c r="D95" s="21" t="s">
        <v>211</v>
      </c>
      <c r="E95" s="21"/>
      <c r="F95" s="21"/>
      <c r="G95" s="6">
        <v>840</v>
      </c>
      <c r="H95" s="6">
        <v>840</v>
      </c>
      <c r="I95" s="6">
        <v>840</v>
      </c>
      <c r="J95" s="6">
        <v>0</v>
      </c>
      <c r="K95" s="6">
        <v>840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  <c r="EM95" s="64"/>
      <c r="EN95" s="64"/>
    </row>
    <row r="96" spans="1:144" s="18" customFormat="1" ht="26.25" customHeight="1" hidden="1">
      <c r="A96" s="19"/>
      <c r="B96" s="20">
        <v>75023</v>
      </c>
      <c r="C96" s="20"/>
      <c r="D96" s="21" t="s">
        <v>213</v>
      </c>
      <c r="E96" s="21">
        <f>SUM(E97:E125)</f>
        <v>0</v>
      </c>
      <c r="F96" s="21">
        <f aca="true" t="shared" si="16" ref="F96:T96">SUM(F97:F125)</f>
        <v>0</v>
      </c>
      <c r="G96" s="21">
        <f t="shared" si="16"/>
        <v>1651847</v>
      </c>
      <c r="H96" s="21">
        <f t="shared" si="16"/>
        <v>1641847</v>
      </c>
      <c r="I96" s="21">
        <f t="shared" si="16"/>
        <v>1637847</v>
      </c>
      <c r="J96" s="21">
        <f t="shared" si="16"/>
        <v>1146573</v>
      </c>
      <c r="K96" s="21">
        <f t="shared" si="16"/>
        <v>491274</v>
      </c>
      <c r="L96" s="21">
        <f t="shared" si="16"/>
        <v>0</v>
      </c>
      <c r="M96" s="21">
        <f t="shared" si="16"/>
        <v>4000</v>
      </c>
      <c r="N96" s="21">
        <f t="shared" si="16"/>
        <v>0</v>
      </c>
      <c r="O96" s="21">
        <f t="shared" si="16"/>
        <v>0</v>
      </c>
      <c r="P96" s="21">
        <f t="shared" si="16"/>
        <v>0</v>
      </c>
      <c r="Q96" s="21">
        <f t="shared" si="16"/>
        <v>10000</v>
      </c>
      <c r="R96" s="21">
        <f t="shared" si="16"/>
        <v>10000</v>
      </c>
      <c r="S96" s="21">
        <f t="shared" si="16"/>
        <v>0</v>
      </c>
      <c r="T96" s="21">
        <f t="shared" si="16"/>
        <v>0</v>
      </c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</row>
    <row r="97" spans="1:144" s="18" customFormat="1" ht="27" customHeight="1" hidden="1">
      <c r="A97" s="19"/>
      <c r="B97" s="20"/>
      <c r="C97" s="20">
        <v>3020</v>
      </c>
      <c r="D97" s="21" t="s">
        <v>214</v>
      </c>
      <c r="E97" s="21"/>
      <c r="F97" s="21"/>
      <c r="G97" s="6">
        <v>4000</v>
      </c>
      <c r="H97" s="6">
        <v>4000</v>
      </c>
      <c r="I97" s="6">
        <v>0</v>
      </c>
      <c r="J97" s="6">
        <v>0</v>
      </c>
      <c r="K97" s="6">
        <v>0</v>
      </c>
      <c r="L97" s="6">
        <v>0</v>
      </c>
      <c r="M97" s="61">
        <v>4000</v>
      </c>
      <c r="N97" s="61">
        <v>0</v>
      </c>
      <c r="O97" s="61">
        <v>0</v>
      </c>
      <c r="P97" s="61">
        <v>0</v>
      </c>
      <c r="Q97" s="61">
        <v>0</v>
      </c>
      <c r="R97" s="61">
        <v>0</v>
      </c>
      <c r="S97" s="61">
        <v>0</v>
      </c>
      <c r="T97" s="6">
        <v>0</v>
      </c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  <c r="EM97" s="64"/>
      <c r="EN97" s="64"/>
    </row>
    <row r="98" spans="1:144" s="18" customFormat="1" ht="18" customHeight="1" hidden="1">
      <c r="A98" s="19"/>
      <c r="B98" s="20"/>
      <c r="C98" s="20">
        <v>4010</v>
      </c>
      <c r="D98" s="21" t="s">
        <v>85</v>
      </c>
      <c r="E98" s="21"/>
      <c r="F98" s="21"/>
      <c r="G98" s="6">
        <v>908740</v>
      </c>
      <c r="H98" s="6">
        <v>908740</v>
      </c>
      <c r="I98" s="6">
        <v>908740</v>
      </c>
      <c r="J98" s="6">
        <v>908740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  <c r="EM98" s="64"/>
      <c r="EN98" s="64"/>
    </row>
    <row r="99" spans="1:144" s="18" customFormat="1" ht="18" customHeight="1" hidden="1">
      <c r="A99" s="19"/>
      <c r="B99" s="20"/>
      <c r="C99" s="20">
        <v>4040</v>
      </c>
      <c r="D99" s="21" t="s">
        <v>95</v>
      </c>
      <c r="E99" s="21"/>
      <c r="F99" s="21"/>
      <c r="G99" s="6">
        <v>67140</v>
      </c>
      <c r="H99" s="6">
        <v>67140</v>
      </c>
      <c r="I99" s="6">
        <v>67140</v>
      </c>
      <c r="J99" s="6">
        <v>67140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  <c r="EM99" s="64"/>
      <c r="EN99" s="64"/>
    </row>
    <row r="100" spans="1:144" s="18" customFormat="1" ht="18" customHeight="1" hidden="1">
      <c r="A100" s="19"/>
      <c r="B100" s="20"/>
      <c r="C100" s="20">
        <v>4110</v>
      </c>
      <c r="D100" s="21" t="s">
        <v>54</v>
      </c>
      <c r="E100" s="21"/>
      <c r="F100" s="21"/>
      <c r="G100" s="6">
        <v>142567</v>
      </c>
      <c r="H100" s="6">
        <v>142567</v>
      </c>
      <c r="I100" s="6">
        <v>142567</v>
      </c>
      <c r="J100" s="6">
        <v>142567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  <c r="EM100" s="64"/>
      <c r="EN100" s="64"/>
    </row>
    <row r="101" spans="1:144" s="18" customFormat="1" ht="18" customHeight="1" hidden="1">
      <c r="A101" s="19"/>
      <c r="B101" s="20"/>
      <c r="C101" s="20">
        <v>4120</v>
      </c>
      <c r="D101" s="21" t="s">
        <v>87</v>
      </c>
      <c r="E101" s="21"/>
      <c r="F101" s="21"/>
      <c r="G101" s="6">
        <v>23126</v>
      </c>
      <c r="H101" s="6">
        <v>23126</v>
      </c>
      <c r="I101" s="6">
        <v>23126</v>
      </c>
      <c r="J101" s="6">
        <v>23126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4"/>
    </row>
    <row r="102" spans="1:144" s="18" customFormat="1" ht="18" customHeight="1" hidden="1">
      <c r="A102" s="19"/>
      <c r="B102" s="20"/>
      <c r="C102" s="20" t="s">
        <v>75</v>
      </c>
      <c r="D102" s="21" t="s">
        <v>96</v>
      </c>
      <c r="E102" s="21"/>
      <c r="F102" s="21"/>
      <c r="G102" s="6">
        <v>500</v>
      </c>
      <c r="H102" s="6">
        <v>500</v>
      </c>
      <c r="I102" s="6">
        <v>500</v>
      </c>
      <c r="J102" s="6">
        <v>0</v>
      </c>
      <c r="K102" s="6">
        <v>500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4"/>
    </row>
    <row r="103" spans="1:144" s="18" customFormat="1" ht="18" customHeight="1" hidden="1">
      <c r="A103" s="19"/>
      <c r="B103" s="20"/>
      <c r="C103" s="20" t="s">
        <v>51</v>
      </c>
      <c r="D103" s="21" t="s">
        <v>55</v>
      </c>
      <c r="E103" s="21"/>
      <c r="F103" s="21"/>
      <c r="G103" s="6">
        <v>5000</v>
      </c>
      <c r="H103" s="6">
        <v>5000</v>
      </c>
      <c r="I103" s="6">
        <v>5000</v>
      </c>
      <c r="J103" s="6">
        <v>5000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4"/>
    </row>
    <row r="104" spans="1:144" s="18" customFormat="1" ht="18" customHeight="1" hidden="1">
      <c r="A104" s="19"/>
      <c r="B104" s="20"/>
      <c r="C104" s="20">
        <v>4210</v>
      </c>
      <c r="D104" s="21" t="s">
        <v>56</v>
      </c>
      <c r="E104" s="21"/>
      <c r="F104" s="21"/>
      <c r="G104" s="6">
        <v>136000</v>
      </c>
      <c r="H104" s="6">
        <v>136000</v>
      </c>
      <c r="I104" s="6">
        <v>136000</v>
      </c>
      <c r="J104" s="6">
        <v>0</v>
      </c>
      <c r="K104" s="6">
        <v>136000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4"/>
    </row>
    <row r="105" spans="1:144" s="18" customFormat="1" ht="27" customHeight="1" hidden="1">
      <c r="A105" s="19"/>
      <c r="B105" s="20"/>
      <c r="C105" s="20" t="s">
        <v>76</v>
      </c>
      <c r="D105" s="21" t="s">
        <v>215</v>
      </c>
      <c r="E105" s="21"/>
      <c r="F105" s="21"/>
      <c r="G105" s="6">
        <v>200</v>
      </c>
      <c r="H105" s="6">
        <v>200</v>
      </c>
      <c r="I105" s="6">
        <v>200</v>
      </c>
      <c r="J105" s="6">
        <v>0</v>
      </c>
      <c r="K105" s="6">
        <v>200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4"/>
    </row>
    <row r="106" spans="1:144" s="18" customFormat="1" ht="27" customHeight="1" hidden="1">
      <c r="A106" s="19"/>
      <c r="B106" s="20"/>
      <c r="C106" s="20">
        <v>4240</v>
      </c>
      <c r="D106" s="21" t="s">
        <v>131</v>
      </c>
      <c r="E106" s="21"/>
      <c r="F106" s="21"/>
      <c r="G106" s="6">
        <v>1000</v>
      </c>
      <c r="H106" s="6">
        <v>1000</v>
      </c>
      <c r="I106" s="6">
        <v>1000</v>
      </c>
      <c r="J106" s="6">
        <v>0</v>
      </c>
      <c r="K106" s="6">
        <v>1000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4"/>
    </row>
    <row r="107" spans="1:144" s="18" customFormat="1" ht="18" customHeight="1" hidden="1">
      <c r="A107" s="19"/>
      <c r="B107" s="20"/>
      <c r="C107" s="20">
        <v>4260</v>
      </c>
      <c r="D107" s="21" t="s">
        <v>64</v>
      </c>
      <c r="E107" s="21"/>
      <c r="F107" s="21"/>
      <c r="G107" s="6">
        <v>105000</v>
      </c>
      <c r="H107" s="6">
        <v>105000</v>
      </c>
      <c r="I107" s="6">
        <v>105000</v>
      </c>
      <c r="J107" s="6">
        <v>0</v>
      </c>
      <c r="K107" s="6">
        <v>105000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4"/>
    </row>
    <row r="108" spans="1:144" s="18" customFormat="1" ht="18" customHeight="1" hidden="1">
      <c r="A108" s="19"/>
      <c r="B108" s="20"/>
      <c r="C108" s="20" t="s">
        <v>62</v>
      </c>
      <c r="D108" s="21" t="s">
        <v>57</v>
      </c>
      <c r="E108" s="21"/>
      <c r="F108" s="21"/>
      <c r="G108" s="6">
        <v>24800</v>
      </c>
      <c r="H108" s="6">
        <v>24800</v>
      </c>
      <c r="I108" s="6">
        <v>24800</v>
      </c>
      <c r="J108" s="6">
        <v>0</v>
      </c>
      <c r="K108" s="6">
        <v>24800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4"/>
    </row>
    <row r="109" spans="1:144" s="18" customFormat="1" ht="18" customHeight="1" hidden="1">
      <c r="A109" s="19"/>
      <c r="B109" s="20"/>
      <c r="C109" s="20" t="s">
        <v>71</v>
      </c>
      <c r="D109" s="21" t="s">
        <v>88</v>
      </c>
      <c r="E109" s="21"/>
      <c r="F109" s="21"/>
      <c r="G109" s="6">
        <v>1800</v>
      </c>
      <c r="H109" s="6">
        <v>1800</v>
      </c>
      <c r="I109" s="6">
        <v>1800</v>
      </c>
      <c r="J109" s="6">
        <v>0</v>
      </c>
      <c r="K109" s="6">
        <v>1800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4"/>
    </row>
    <row r="110" spans="1:144" s="18" customFormat="1" ht="18" customHeight="1" hidden="1">
      <c r="A110" s="19"/>
      <c r="B110" s="20"/>
      <c r="C110" s="20">
        <v>4300</v>
      </c>
      <c r="D110" s="21" t="s">
        <v>58</v>
      </c>
      <c r="E110" s="21"/>
      <c r="F110" s="21"/>
      <c r="G110" s="6">
        <v>80000</v>
      </c>
      <c r="H110" s="6">
        <v>80000</v>
      </c>
      <c r="I110" s="6">
        <v>80000</v>
      </c>
      <c r="J110" s="6">
        <v>0</v>
      </c>
      <c r="K110" s="6">
        <v>80000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</row>
    <row r="111" spans="1:144" s="18" customFormat="1" ht="18" customHeight="1" hidden="1">
      <c r="A111" s="19"/>
      <c r="B111" s="20"/>
      <c r="C111" s="20" t="s">
        <v>78</v>
      </c>
      <c r="D111" s="21" t="s">
        <v>217</v>
      </c>
      <c r="E111" s="21"/>
      <c r="F111" s="21"/>
      <c r="G111" s="6">
        <v>3800</v>
      </c>
      <c r="H111" s="6">
        <v>3800</v>
      </c>
      <c r="I111" s="6">
        <v>3800</v>
      </c>
      <c r="J111" s="6">
        <v>0</v>
      </c>
      <c r="K111" s="6">
        <v>3800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</row>
    <row r="112" spans="1:144" s="18" customFormat="1" ht="39.75" customHeight="1" hidden="1">
      <c r="A112" s="19"/>
      <c r="B112" s="20"/>
      <c r="C112" s="20" t="s">
        <v>74</v>
      </c>
      <c r="D112" s="21" t="s">
        <v>211</v>
      </c>
      <c r="E112" s="21"/>
      <c r="F112" s="21"/>
      <c r="G112" s="6">
        <v>6000</v>
      </c>
      <c r="H112" s="6">
        <v>6000</v>
      </c>
      <c r="I112" s="6">
        <v>6000</v>
      </c>
      <c r="J112" s="6">
        <v>0</v>
      </c>
      <c r="K112" s="6">
        <v>6000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4"/>
    </row>
    <row r="113" spans="1:144" s="18" customFormat="1" ht="39" customHeight="1" hidden="1">
      <c r="A113" s="19"/>
      <c r="B113" s="20"/>
      <c r="C113" s="20" t="s">
        <v>79</v>
      </c>
      <c r="D113" s="21" t="s">
        <v>216</v>
      </c>
      <c r="E113" s="21"/>
      <c r="F113" s="21"/>
      <c r="G113" s="6">
        <v>8000</v>
      </c>
      <c r="H113" s="6">
        <v>8000</v>
      </c>
      <c r="I113" s="6">
        <v>8000</v>
      </c>
      <c r="J113" s="6">
        <v>0</v>
      </c>
      <c r="K113" s="6">
        <v>8000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  <c r="EM113" s="64"/>
      <c r="EN113" s="64"/>
    </row>
    <row r="114" spans="1:144" s="18" customFormat="1" ht="27" customHeight="1" hidden="1">
      <c r="A114" s="19"/>
      <c r="B114" s="20"/>
      <c r="C114" s="20">
        <v>4390</v>
      </c>
      <c r="D114" s="21" t="s">
        <v>163</v>
      </c>
      <c r="E114" s="21"/>
      <c r="F114" s="21"/>
      <c r="G114" s="6">
        <v>500</v>
      </c>
      <c r="H114" s="6">
        <v>500</v>
      </c>
      <c r="I114" s="6">
        <v>500</v>
      </c>
      <c r="J114" s="6">
        <v>0</v>
      </c>
      <c r="K114" s="6">
        <v>500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  <c r="EM114" s="64"/>
      <c r="EN114" s="64"/>
    </row>
    <row r="115" spans="1:144" s="18" customFormat="1" ht="18" customHeight="1" hidden="1">
      <c r="A115" s="19"/>
      <c r="B115" s="20"/>
      <c r="C115" s="20">
        <v>4410</v>
      </c>
      <c r="D115" s="21" t="s">
        <v>89</v>
      </c>
      <c r="E115" s="21"/>
      <c r="F115" s="21"/>
      <c r="G115" s="6">
        <v>7500</v>
      </c>
      <c r="H115" s="6">
        <v>7500</v>
      </c>
      <c r="I115" s="6">
        <v>7500</v>
      </c>
      <c r="J115" s="6">
        <v>0</v>
      </c>
      <c r="K115" s="6">
        <v>7500</v>
      </c>
      <c r="L115" s="6">
        <v>0</v>
      </c>
      <c r="M115" s="61"/>
      <c r="N115" s="61"/>
      <c r="O115" s="61"/>
      <c r="P115" s="61"/>
      <c r="Q115" s="6">
        <v>0</v>
      </c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  <c r="EM115" s="64"/>
      <c r="EN115" s="64"/>
    </row>
    <row r="116" spans="1:144" s="18" customFormat="1" ht="18" customHeight="1" hidden="1">
      <c r="A116" s="19"/>
      <c r="B116" s="20"/>
      <c r="C116" s="20">
        <v>4430</v>
      </c>
      <c r="D116" s="21" t="s">
        <v>59</v>
      </c>
      <c r="E116" s="21"/>
      <c r="F116" s="21"/>
      <c r="G116" s="6">
        <v>18000</v>
      </c>
      <c r="H116" s="6">
        <v>18000</v>
      </c>
      <c r="I116" s="6">
        <v>18000</v>
      </c>
      <c r="J116" s="6">
        <v>0</v>
      </c>
      <c r="K116" s="6">
        <v>18000</v>
      </c>
      <c r="L116" s="6">
        <v>0</v>
      </c>
      <c r="M116" s="61"/>
      <c r="N116" s="61"/>
      <c r="O116" s="61"/>
      <c r="P116" s="61"/>
      <c r="Q116" s="6">
        <v>0</v>
      </c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  <c r="EM116" s="64"/>
      <c r="EN116" s="64"/>
    </row>
    <row r="117" spans="1:144" s="18" customFormat="1" ht="18" customHeight="1" hidden="1">
      <c r="A117" s="19"/>
      <c r="B117" s="20"/>
      <c r="C117" s="20">
        <v>4440</v>
      </c>
      <c r="D117" s="21" t="s">
        <v>90</v>
      </c>
      <c r="E117" s="21"/>
      <c r="F117" s="21"/>
      <c r="G117" s="6">
        <v>32640</v>
      </c>
      <c r="H117" s="6">
        <v>32640</v>
      </c>
      <c r="I117" s="6">
        <v>32640</v>
      </c>
      <c r="J117" s="6">
        <v>0</v>
      </c>
      <c r="K117" s="6">
        <v>32640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  <c r="EM117" s="64"/>
      <c r="EN117" s="64"/>
    </row>
    <row r="118" spans="1:144" s="18" customFormat="1" ht="18" customHeight="1" hidden="1">
      <c r="A118" s="19"/>
      <c r="B118" s="20"/>
      <c r="C118" s="20" t="s">
        <v>80</v>
      </c>
      <c r="D118" s="21" t="s">
        <v>10</v>
      </c>
      <c r="E118" s="21"/>
      <c r="F118" s="21"/>
      <c r="G118" s="6">
        <v>51579</v>
      </c>
      <c r="H118" s="6">
        <v>51579</v>
      </c>
      <c r="I118" s="6">
        <v>51579</v>
      </c>
      <c r="J118" s="6">
        <v>0</v>
      </c>
      <c r="K118" s="6">
        <v>51579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  <c r="EM118" s="64"/>
      <c r="EN118" s="64"/>
    </row>
    <row r="119" spans="1:144" s="18" customFormat="1" ht="18" customHeight="1" hidden="1">
      <c r="A119" s="19"/>
      <c r="B119" s="20"/>
      <c r="C119" s="20" t="s">
        <v>81</v>
      </c>
      <c r="D119" s="21" t="s">
        <v>232</v>
      </c>
      <c r="E119" s="21"/>
      <c r="F119" s="21"/>
      <c r="G119" s="6">
        <v>1465</v>
      </c>
      <c r="H119" s="6">
        <v>1465</v>
      </c>
      <c r="I119" s="6">
        <v>1465</v>
      </c>
      <c r="J119" s="6">
        <v>0</v>
      </c>
      <c r="K119" s="6">
        <v>1465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4"/>
    </row>
    <row r="120" spans="1:144" s="18" customFormat="1" ht="18" customHeight="1" hidden="1">
      <c r="A120" s="19"/>
      <c r="B120" s="20"/>
      <c r="C120" s="20">
        <v>4510</v>
      </c>
      <c r="D120" s="21" t="s">
        <v>169</v>
      </c>
      <c r="E120" s="21"/>
      <c r="F120" s="21"/>
      <c r="G120" s="6">
        <v>300</v>
      </c>
      <c r="H120" s="6">
        <v>300</v>
      </c>
      <c r="I120" s="6">
        <v>300</v>
      </c>
      <c r="J120" s="6">
        <v>0</v>
      </c>
      <c r="K120" s="6">
        <v>300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4"/>
    </row>
    <row r="121" spans="1:144" s="18" customFormat="1" ht="18" customHeight="1" hidden="1">
      <c r="A121" s="19"/>
      <c r="B121" s="20"/>
      <c r="C121" s="20" t="s">
        <v>82</v>
      </c>
      <c r="D121" s="21" t="s">
        <v>218</v>
      </c>
      <c r="E121" s="21"/>
      <c r="F121" s="21"/>
      <c r="G121" s="6">
        <v>4680</v>
      </c>
      <c r="H121" s="6">
        <v>4680</v>
      </c>
      <c r="I121" s="6">
        <v>4680</v>
      </c>
      <c r="J121" s="6">
        <v>0</v>
      </c>
      <c r="K121" s="6">
        <v>4680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4"/>
    </row>
    <row r="122" spans="1:144" s="18" customFormat="1" ht="18" customHeight="1" hidden="1">
      <c r="A122" s="19"/>
      <c r="B122" s="20"/>
      <c r="C122" s="20">
        <v>4580</v>
      </c>
      <c r="D122" s="21" t="s">
        <v>7</v>
      </c>
      <c r="E122" s="21"/>
      <c r="F122" s="21"/>
      <c r="G122" s="6">
        <v>10</v>
      </c>
      <c r="H122" s="6">
        <v>10</v>
      </c>
      <c r="I122" s="6">
        <v>10</v>
      </c>
      <c r="J122" s="6">
        <v>0</v>
      </c>
      <c r="K122" s="6">
        <v>10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4"/>
    </row>
    <row r="123" spans="1:144" s="18" customFormat="1" ht="26.25" customHeight="1" hidden="1">
      <c r="A123" s="19"/>
      <c r="B123" s="20"/>
      <c r="C123" s="20" t="s">
        <v>63</v>
      </c>
      <c r="D123" s="21" t="s">
        <v>65</v>
      </c>
      <c r="E123" s="21"/>
      <c r="F123" s="21"/>
      <c r="G123" s="6">
        <v>500</v>
      </c>
      <c r="H123" s="6">
        <v>500</v>
      </c>
      <c r="I123" s="6">
        <v>500</v>
      </c>
      <c r="J123" s="6">
        <v>0</v>
      </c>
      <c r="K123" s="6">
        <v>500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  <c r="EM123" s="64"/>
      <c r="EN123" s="64"/>
    </row>
    <row r="124" spans="1:144" s="18" customFormat="1" ht="25.5" hidden="1">
      <c r="A124" s="19"/>
      <c r="B124" s="20"/>
      <c r="C124" s="20" t="s">
        <v>73</v>
      </c>
      <c r="D124" s="21" t="s">
        <v>91</v>
      </c>
      <c r="E124" s="21"/>
      <c r="F124" s="21"/>
      <c r="G124" s="6">
        <v>7000</v>
      </c>
      <c r="H124" s="6">
        <v>7000</v>
      </c>
      <c r="I124" s="6">
        <v>7000</v>
      </c>
      <c r="J124" s="6">
        <v>0</v>
      </c>
      <c r="K124" s="6">
        <v>7000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  <c r="EM124" s="64"/>
      <c r="EN124" s="64"/>
    </row>
    <row r="125" spans="1:144" s="18" customFormat="1" ht="25.5" hidden="1">
      <c r="A125" s="19"/>
      <c r="B125" s="20"/>
      <c r="C125" s="20">
        <v>6050</v>
      </c>
      <c r="D125" s="21" t="s">
        <v>66</v>
      </c>
      <c r="E125" s="21"/>
      <c r="F125" s="21"/>
      <c r="G125" s="6">
        <v>10000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10000</v>
      </c>
      <c r="R125" s="6">
        <v>10000</v>
      </c>
      <c r="S125" s="6">
        <v>0</v>
      </c>
      <c r="T125" s="6">
        <v>0</v>
      </c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  <c r="EM125" s="64"/>
      <c r="EN125" s="64"/>
    </row>
    <row r="126" spans="1:144" s="18" customFormat="1" ht="18" customHeight="1" hidden="1">
      <c r="A126" s="19"/>
      <c r="B126" s="20">
        <v>75056</v>
      </c>
      <c r="C126" s="20"/>
      <c r="D126" s="21" t="s">
        <v>190</v>
      </c>
      <c r="E126" s="21">
        <f>E127+E128+E129+E130+E131</f>
        <v>0</v>
      </c>
      <c r="F126" s="21">
        <f aca="true" t="shared" si="17" ref="F126:T126">F127+F128+F129+F130+F131</f>
        <v>0</v>
      </c>
      <c r="G126" s="21">
        <f t="shared" si="17"/>
        <v>10305</v>
      </c>
      <c r="H126" s="21">
        <f t="shared" si="17"/>
        <v>10305</v>
      </c>
      <c r="I126" s="21">
        <f t="shared" si="17"/>
        <v>3905</v>
      </c>
      <c r="J126" s="21">
        <f t="shared" si="17"/>
        <v>3105</v>
      </c>
      <c r="K126" s="21">
        <f t="shared" si="17"/>
        <v>800</v>
      </c>
      <c r="L126" s="21">
        <f t="shared" si="17"/>
        <v>0</v>
      </c>
      <c r="M126" s="21">
        <f t="shared" si="17"/>
        <v>6400</v>
      </c>
      <c r="N126" s="21">
        <f t="shared" si="17"/>
        <v>0</v>
      </c>
      <c r="O126" s="21">
        <f t="shared" si="17"/>
        <v>0</v>
      </c>
      <c r="P126" s="21">
        <f t="shared" si="17"/>
        <v>0</v>
      </c>
      <c r="Q126" s="21">
        <f t="shared" si="17"/>
        <v>0</v>
      </c>
      <c r="R126" s="21">
        <f t="shared" si="17"/>
        <v>0</v>
      </c>
      <c r="S126" s="21">
        <f t="shared" si="17"/>
        <v>0</v>
      </c>
      <c r="T126" s="21">
        <f t="shared" si="17"/>
        <v>0</v>
      </c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  <c r="EM126" s="64"/>
      <c r="EN126" s="64"/>
    </row>
    <row r="127" spans="1:144" s="18" customFormat="1" ht="26.25" customHeight="1" hidden="1">
      <c r="A127" s="19"/>
      <c r="B127" s="20"/>
      <c r="C127" s="20">
        <v>3020</v>
      </c>
      <c r="D127" s="21" t="s">
        <v>84</v>
      </c>
      <c r="E127" s="21"/>
      <c r="F127" s="21"/>
      <c r="G127" s="6">
        <v>6400</v>
      </c>
      <c r="H127" s="6">
        <v>6400</v>
      </c>
      <c r="I127" s="6">
        <v>0</v>
      </c>
      <c r="J127" s="6">
        <v>0</v>
      </c>
      <c r="K127" s="6">
        <v>0</v>
      </c>
      <c r="L127" s="6">
        <v>0</v>
      </c>
      <c r="M127" s="6">
        <v>6400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  <c r="EM127" s="64"/>
      <c r="EN127" s="64"/>
    </row>
    <row r="128" spans="1:144" s="18" customFormat="1" ht="18" customHeight="1" hidden="1">
      <c r="A128" s="19"/>
      <c r="B128" s="20"/>
      <c r="C128" s="20">
        <v>4110</v>
      </c>
      <c r="D128" s="21" t="s">
        <v>54</v>
      </c>
      <c r="E128" s="21"/>
      <c r="F128" s="21"/>
      <c r="G128" s="6">
        <v>1227</v>
      </c>
      <c r="H128" s="6">
        <v>1227</v>
      </c>
      <c r="I128" s="6">
        <v>1227</v>
      </c>
      <c r="J128" s="6">
        <v>1227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  <c r="EM128" s="64"/>
      <c r="EN128" s="64"/>
    </row>
    <row r="129" spans="1:144" s="18" customFormat="1" ht="18" customHeight="1" hidden="1">
      <c r="A129" s="19"/>
      <c r="B129" s="20"/>
      <c r="C129" s="20">
        <v>4120</v>
      </c>
      <c r="D129" s="21" t="s">
        <v>87</v>
      </c>
      <c r="E129" s="21"/>
      <c r="F129" s="21"/>
      <c r="G129" s="6">
        <v>198</v>
      </c>
      <c r="H129" s="6">
        <v>198</v>
      </c>
      <c r="I129" s="6">
        <v>198</v>
      </c>
      <c r="J129" s="6">
        <v>198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  <c r="EM129" s="64"/>
      <c r="EN129" s="64"/>
    </row>
    <row r="130" spans="1:144" s="18" customFormat="1" ht="18" customHeight="1" hidden="1">
      <c r="A130" s="19"/>
      <c r="B130" s="20"/>
      <c r="C130" s="20">
        <v>4170</v>
      </c>
      <c r="D130" s="21" t="s">
        <v>55</v>
      </c>
      <c r="E130" s="21"/>
      <c r="F130" s="21"/>
      <c r="G130" s="6">
        <v>1680</v>
      </c>
      <c r="H130" s="6">
        <v>1680</v>
      </c>
      <c r="I130" s="6">
        <v>1680</v>
      </c>
      <c r="J130" s="6">
        <v>1680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  <c r="EM130" s="64"/>
      <c r="EN130" s="64"/>
    </row>
    <row r="131" spans="1:144" s="18" customFormat="1" ht="18" customHeight="1" hidden="1">
      <c r="A131" s="19"/>
      <c r="B131" s="20"/>
      <c r="C131" s="20">
        <v>4210</v>
      </c>
      <c r="D131" s="21" t="s">
        <v>56</v>
      </c>
      <c r="E131" s="21"/>
      <c r="F131" s="21"/>
      <c r="G131" s="6">
        <v>800</v>
      </c>
      <c r="H131" s="6">
        <v>800</v>
      </c>
      <c r="I131" s="6">
        <v>800</v>
      </c>
      <c r="J131" s="6">
        <v>0</v>
      </c>
      <c r="K131" s="6">
        <v>800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4"/>
    </row>
    <row r="132" spans="1:144" s="18" customFormat="1" ht="27" customHeight="1" hidden="1">
      <c r="A132" s="19"/>
      <c r="B132" s="20" t="s">
        <v>68</v>
      </c>
      <c r="C132" s="20"/>
      <c r="D132" s="21" t="s">
        <v>219</v>
      </c>
      <c r="E132" s="21">
        <f>E133+E134+E135</f>
        <v>0</v>
      </c>
      <c r="F132" s="21"/>
      <c r="G132" s="21">
        <f aca="true" t="shared" si="18" ref="G132:T132">SUM(G134:G135)</f>
        <v>40000</v>
      </c>
      <c r="H132" s="21">
        <f t="shared" si="18"/>
        <v>40000</v>
      </c>
      <c r="I132" s="21">
        <f t="shared" si="18"/>
        <v>40000</v>
      </c>
      <c r="J132" s="21">
        <f t="shared" si="18"/>
        <v>0</v>
      </c>
      <c r="K132" s="21">
        <f t="shared" si="18"/>
        <v>40000</v>
      </c>
      <c r="L132" s="21">
        <f t="shared" si="18"/>
        <v>0</v>
      </c>
      <c r="M132" s="21">
        <f t="shared" si="18"/>
        <v>0</v>
      </c>
      <c r="N132" s="21">
        <f t="shared" si="18"/>
        <v>0</v>
      </c>
      <c r="O132" s="21">
        <f t="shared" si="18"/>
        <v>0</v>
      </c>
      <c r="P132" s="21">
        <f t="shared" si="18"/>
        <v>0</v>
      </c>
      <c r="Q132" s="21">
        <f t="shared" si="18"/>
        <v>0</v>
      </c>
      <c r="R132" s="21">
        <f t="shared" si="18"/>
        <v>0</v>
      </c>
      <c r="S132" s="21">
        <f t="shared" si="18"/>
        <v>0</v>
      </c>
      <c r="T132" s="21">
        <f t="shared" si="18"/>
        <v>0</v>
      </c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</row>
    <row r="133" spans="1:144" s="18" customFormat="1" ht="26.25" customHeight="1" hidden="1">
      <c r="A133" s="19"/>
      <c r="B133" s="20"/>
      <c r="C133" s="20">
        <v>3020</v>
      </c>
      <c r="D133" s="21" t="s">
        <v>84</v>
      </c>
      <c r="E133" s="21"/>
      <c r="F133" s="21"/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  <c r="EM133" s="64"/>
      <c r="EN133" s="64"/>
    </row>
    <row r="134" spans="1:144" s="18" customFormat="1" ht="18" customHeight="1" hidden="1">
      <c r="A134" s="19"/>
      <c r="B134" s="20"/>
      <c r="C134" s="20" t="s">
        <v>70</v>
      </c>
      <c r="D134" s="21" t="s">
        <v>56</v>
      </c>
      <c r="E134" s="21"/>
      <c r="F134" s="21"/>
      <c r="G134" s="6">
        <v>22000</v>
      </c>
      <c r="H134" s="6">
        <v>22000</v>
      </c>
      <c r="I134" s="6">
        <v>22000</v>
      </c>
      <c r="J134" s="6">
        <v>0</v>
      </c>
      <c r="K134" s="6">
        <v>22000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  <c r="EM134" s="64"/>
      <c r="EN134" s="64"/>
    </row>
    <row r="135" spans="1:144" s="18" customFormat="1" ht="18" customHeight="1" hidden="1">
      <c r="A135" s="19"/>
      <c r="B135" s="20"/>
      <c r="C135" s="20" t="s">
        <v>67</v>
      </c>
      <c r="D135" s="21" t="s">
        <v>58</v>
      </c>
      <c r="E135" s="21"/>
      <c r="F135" s="21"/>
      <c r="G135" s="6">
        <v>18000</v>
      </c>
      <c r="H135" s="6">
        <v>18000</v>
      </c>
      <c r="I135" s="6">
        <v>18000</v>
      </c>
      <c r="J135" s="6">
        <v>0</v>
      </c>
      <c r="K135" s="6">
        <v>18000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  <c r="EM135" s="64"/>
      <c r="EN135" s="64"/>
    </row>
    <row r="136" spans="1:144" s="18" customFormat="1" ht="18" customHeight="1" hidden="1">
      <c r="A136" s="19"/>
      <c r="B136" s="20">
        <v>75095</v>
      </c>
      <c r="C136" s="20"/>
      <c r="D136" s="21" t="s">
        <v>6</v>
      </c>
      <c r="E136" s="21"/>
      <c r="F136" s="21"/>
      <c r="G136" s="21">
        <f aca="true" t="shared" si="19" ref="G136:T136">SUM(G137:G139)</f>
        <v>19890</v>
      </c>
      <c r="H136" s="21">
        <f t="shared" si="19"/>
        <v>19890</v>
      </c>
      <c r="I136" s="21">
        <f t="shared" si="19"/>
        <v>19890</v>
      </c>
      <c r="J136" s="21">
        <f t="shared" si="19"/>
        <v>0</v>
      </c>
      <c r="K136" s="21">
        <f t="shared" si="19"/>
        <v>19890</v>
      </c>
      <c r="L136" s="21">
        <f t="shared" si="19"/>
        <v>0</v>
      </c>
      <c r="M136" s="21">
        <f t="shared" si="19"/>
        <v>0</v>
      </c>
      <c r="N136" s="21">
        <f t="shared" si="19"/>
        <v>0</v>
      </c>
      <c r="O136" s="21">
        <f t="shared" si="19"/>
        <v>0</v>
      </c>
      <c r="P136" s="21">
        <f t="shared" si="19"/>
        <v>0</v>
      </c>
      <c r="Q136" s="21">
        <f t="shared" si="19"/>
        <v>0</v>
      </c>
      <c r="R136" s="21">
        <f t="shared" si="19"/>
        <v>0</v>
      </c>
      <c r="S136" s="21">
        <f t="shared" si="19"/>
        <v>0</v>
      </c>
      <c r="T136" s="21">
        <f t="shared" si="19"/>
        <v>0</v>
      </c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  <c r="EM136" s="64"/>
      <c r="EN136" s="64"/>
    </row>
    <row r="137" spans="1:144" s="18" customFormat="1" ht="52.5" customHeight="1" hidden="1">
      <c r="A137" s="19"/>
      <c r="B137" s="20"/>
      <c r="C137" s="20" t="s">
        <v>83</v>
      </c>
      <c r="D137" s="21" t="s">
        <v>220</v>
      </c>
      <c r="E137" s="21"/>
      <c r="F137" s="21"/>
      <c r="G137" s="6">
        <v>4890</v>
      </c>
      <c r="H137" s="6">
        <v>4890</v>
      </c>
      <c r="I137" s="6">
        <v>4890</v>
      </c>
      <c r="J137" s="6">
        <v>0</v>
      </c>
      <c r="K137" s="6">
        <v>4890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  <c r="EM137" s="64"/>
      <c r="EN137" s="64"/>
    </row>
    <row r="138" spans="1:144" s="18" customFormat="1" ht="18" customHeight="1" hidden="1">
      <c r="A138" s="19"/>
      <c r="B138" s="20"/>
      <c r="C138" s="20">
        <v>4210</v>
      </c>
      <c r="D138" s="21" t="s">
        <v>56</v>
      </c>
      <c r="E138" s="21"/>
      <c r="F138" s="21"/>
      <c r="G138" s="6">
        <v>9000</v>
      </c>
      <c r="H138" s="6">
        <v>9000</v>
      </c>
      <c r="I138" s="6">
        <v>9000</v>
      </c>
      <c r="J138" s="6">
        <v>0</v>
      </c>
      <c r="K138" s="6">
        <v>9000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  <c r="EM138" s="64"/>
      <c r="EN138" s="64"/>
    </row>
    <row r="139" spans="1:144" s="18" customFormat="1" ht="18" customHeight="1" hidden="1">
      <c r="A139" s="19"/>
      <c r="B139" s="20"/>
      <c r="C139" s="20" t="s">
        <v>67</v>
      </c>
      <c r="D139" s="21" t="s">
        <v>58</v>
      </c>
      <c r="E139" s="21"/>
      <c r="F139" s="21"/>
      <c r="G139" s="6">
        <v>6000</v>
      </c>
      <c r="H139" s="6">
        <v>6000</v>
      </c>
      <c r="I139" s="6">
        <v>6000</v>
      </c>
      <c r="J139" s="6">
        <v>0</v>
      </c>
      <c r="K139" s="6">
        <v>6000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  <c r="EM139" s="64"/>
      <c r="EN139" s="64"/>
    </row>
    <row r="140" spans="1:144" s="40" customFormat="1" ht="11.25" customHeight="1" hidden="1">
      <c r="A140" s="41"/>
      <c r="B140" s="51"/>
      <c r="C140" s="51"/>
      <c r="D140" s="52"/>
      <c r="E140" s="52"/>
      <c r="F140" s="52"/>
      <c r="G140" s="69"/>
      <c r="H140" s="34"/>
      <c r="I140" s="34"/>
      <c r="J140" s="34"/>
      <c r="K140" s="34"/>
      <c r="L140" s="34"/>
      <c r="M140" s="34"/>
      <c r="N140" s="34"/>
      <c r="O140" s="34"/>
      <c r="P140" s="34"/>
      <c r="Q140" s="30"/>
      <c r="R140" s="18"/>
      <c r="S140" s="18"/>
      <c r="T140" s="18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  <c r="EM140" s="64"/>
      <c r="EN140" s="64"/>
    </row>
    <row r="141" spans="1:144" s="18" customFormat="1" ht="38.25" hidden="1">
      <c r="A141" s="53">
        <v>751</v>
      </c>
      <c r="B141" s="43"/>
      <c r="C141" s="43"/>
      <c r="D141" s="25" t="s">
        <v>105</v>
      </c>
      <c r="E141" s="25"/>
      <c r="F141" s="25"/>
      <c r="G141" s="9">
        <f aca="true" t="shared" si="20" ref="G141:T141">SUM(G142)</f>
        <v>1150</v>
      </c>
      <c r="H141" s="9">
        <f t="shared" si="20"/>
        <v>1150</v>
      </c>
      <c r="I141" s="9">
        <f t="shared" si="20"/>
        <v>1150</v>
      </c>
      <c r="J141" s="9">
        <f t="shared" si="20"/>
        <v>1106</v>
      </c>
      <c r="K141" s="9">
        <f t="shared" si="20"/>
        <v>44</v>
      </c>
      <c r="L141" s="9">
        <f t="shared" si="20"/>
        <v>0</v>
      </c>
      <c r="M141" s="9">
        <f t="shared" si="20"/>
        <v>0</v>
      </c>
      <c r="N141" s="9">
        <f t="shared" si="20"/>
        <v>0</v>
      </c>
      <c r="O141" s="9">
        <f t="shared" si="20"/>
        <v>0</v>
      </c>
      <c r="P141" s="9">
        <f t="shared" si="20"/>
        <v>0</v>
      </c>
      <c r="Q141" s="9">
        <f t="shared" si="20"/>
        <v>0</v>
      </c>
      <c r="R141" s="9">
        <f t="shared" si="20"/>
        <v>0</v>
      </c>
      <c r="S141" s="9">
        <f t="shared" si="20"/>
        <v>0</v>
      </c>
      <c r="T141" s="9">
        <f t="shared" si="20"/>
        <v>0</v>
      </c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  <c r="EM141" s="64"/>
      <c r="EN141" s="64"/>
    </row>
    <row r="142" spans="1:144" s="18" customFormat="1" ht="25.5" hidden="1">
      <c r="A142" s="35"/>
      <c r="B142" s="37">
        <v>75101</v>
      </c>
      <c r="C142" s="37"/>
      <c r="D142" s="30" t="s">
        <v>106</v>
      </c>
      <c r="E142" s="30"/>
      <c r="F142" s="30"/>
      <c r="G142" s="8">
        <f>SUM(G143:G145)</f>
        <v>1150</v>
      </c>
      <c r="H142" s="8">
        <f>SUM(H143:H145)</f>
        <v>1150</v>
      </c>
      <c r="I142" s="8">
        <f>SUM(I143:I145)</f>
        <v>1150</v>
      </c>
      <c r="J142" s="8">
        <f>SUM(J143:J145)</f>
        <v>1106</v>
      </c>
      <c r="K142" s="8">
        <f>SUM(K143:K145)</f>
        <v>44</v>
      </c>
      <c r="L142" s="8">
        <f aca="true" t="shared" si="21" ref="L142:T142">SUM(L143:L144)</f>
        <v>0</v>
      </c>
      <c r="M142" s="8">
        <f t="shared" si="21"/>
        <v>0</v>
      </c>
      <c r="N142" s="8">
        <f t="shared" si="21"/>
        <v>0</v>
      </c>
      <c r="O142" s="8">
        <f t="shared" si="21"/>
        <v>0</v>
      </c>
      <c r="P142" s="8">
        <f t="shared" si="21"/>
        <v>0</v>
      </c>
      <c r="Q142" s="8">
        <f t="shared" si="21"/>
        <v>0</v>
      </c>
      <c r="R142" s="8">
        <f t="shared" si="21"/>
        <v>0</v>
      </c>
      <c r="S142" s="8">
        <f t="shared" si="21"/>
        <v>0</v>
      </c>
      <c r="T142" s="8">
        <f t="shared" si="21"/>
        <v>0</v>
      </c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  <c r="EM142" s="64"/>
      <c r="EN142" s="64"/>
    </row>
    <row r="143" spans="1:144" s="18" customFormat="1" ht="18" customHeight="1" hidden="1">
      <c r="A143" s="35"/>
      <c r="B143" s="37"/>
      <c r="C143" s="37" t="s">
        <v>100</v>
      </c>
      <c r="D143" s="30" t="s">
        <v>85</v>
      </c>
      <c r="E143" s="30"/>
      <c r="F143" s="30"/>
      <c r="G143" s="8">
        <v>960</v>
      </c>
      <c r="H143" s="8">
        <v>960</v>
      </c>
      <c r="I143" s="8">
        <v>960</v>
      </c>
      <c r="J143" s="8">
        <v>960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  <c r="EM143" s="64"/>
      <c r="EN143" s="64"/>
    </row>
    <row r="144" spans="1:144" s="18" customFormat="1" ht="18" customHeight="1" hidden="1">
      <c r="A144" s="35"/>
      <c r="B144" s="37"/>
      <c r="C144" s="37">
        <v>4110</v>
      </c>
      <c r="D144" s="30" t="s">
        <v>107</v>
      </c>
      <c r="E144" s="30"/>
      <c r="F144" s="30"/>
      <c r="G144" s="8">
        <v>146</v>
      </c>
      <c r="H144" s="8">
        <v>146</v>
      </c>
      <c r="I144" s="8">
        <v>146</v>
      </c>
      <c r="J144" s="8">
        <v>146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  <c r="EM144" s="64"/>
      <c r="EN144" s="64"/>
    </row>
    <row r="145" spans="1:144" s="40" customFormat="1" ht="18" customHeight="1" hidden="1">
      <c r="A145" s="35"/>
      <c r="B145" s="37"/>
      <c r="C145" s="37">
        <v>4300</v>
      </c>
      <c r="D145" s="30" t="s">
        <v>58</v>
      </c>
      <c r="E145" s="30"/>
      <c r="F145" s="30"/>
      <c r="G145" s="8">
        <v>44</v>
      </c>
      <c r="H145" s="8">
        <v>44</v>
      </c>
      <c r="I145" s="8">
        <v>44</v>
      </c>
      <c r="J145" s="8">
        <v>0</v>
      </c>
      <c r="K145" s="8">
        <v>44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  <c r="EM145" s="64"/>
      <c r="EN145" s="64"/>
    </row>
    <row r="146" spans="1:144" s="40" customFormat="1" ht="10.5" customHeight="1">
      <c r="A146" s="54"/>
      <c r="B146" s="55"/>
      <c r="C146" s="55"/>
      <c r="D146" s="34"/>
      <c r="E146" s="34"/>
      <c r="F146" s="34"/>
      <c r="G146" s="88"/>
      <c r="H146" s="34"/>
      <c r="I146" s="34"/>
      <c r="J146" s="34"/>
      <c r="K146" s="34"/>
      <c r="L146" s="34"/>
      <c r="M146" s="34"/>
      <c r="N146" s="34"/>
      <c r="O146" s="34"/>
      <c r="P146" s="34"/>
      <c r="Q146" s="30"/>
      <c r="R146" s="18"/>
      <c r="S146" s="18"/>
      <c r="T146" s="18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  <c r="EM146" s="64"/>
      <c r="EN146" s="64"/>
    </row>
    <row r="147" spans="1:144" s="18" customFormat="1" ht="25.5">
      <c r="A147" s="53">
        <v>754</v>
      </c>
      <c r="B147" s="43"/>
      <c r="C147" s="43"/>
      <c r="D147" s="25" t="s">
        <v>108</v>
      </c>
      <c r="E147" s="25">
        <f>E148+E151+E170+E161</f>
        <v>4900</v>
      </c>
      <c r="F147" s="25">
        <f>F148+F151+F170+F161</f>
        <v>900</v>
      </c>
      <c r="G147" s="25">
        <f aca="true" t="shared" si="22" ref="G147:T147">G151+G161+G148+G170</f>
        <v>66542</v>
      </c>
      <c r="H147" s="25">
        <f t="shared" si="22"/>
        <v>46542</v>
      </c>
      <c r="I147" s="25">
        <f t="shared" si="22"/>
        <v>37242</v>
      </c>
      <c r="J147" s="25">
        <f t="shared" si="22"/>
        <v>9792</v>
      </c>
      <c r="K147" s="25">
        <f t="shared" si="22"/>
        <v>27450</v>
      </c>
      <c r="L147" s="25">
        <f t="shared" si="22"/>
        <v>0</v>
      </c>
      <c r="M147" s="25">
        <f t="shared" si="22"/>
        <v>9300</v>
      </c>
      <c r="N147" s="25">
        <f t="shared" si="22"/>
        <v>0</v>
      </c>
      <c r="O147" s="25">
        <f t="shared" si="22"/>
        <v>0</v>
      </c>
      <c r="P147" s="25">
        <f t="shared" si="22"/>
        <v>0</v>
      </c>
      <c r="Q147" s="25">
        <f t="shared" si="22"/>
        <v>20000</v>
      </c>
      <c r="R147" s="25">
        <f t="shared" si="22"/>
        <v>20000</v>
      </c>
      <c r="S147" s="25">
        <f t="shared" si="22"/>
        <v>0</v>
      </c>
      <c r="T147" s="25">
        <f t="shared" si="22"/>
        <v>0</v>
      </c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  <c r="EM147" s="64"/>
      <c r="EN147" s="64"/>
    </row>
    <row r="148" spans="1:144" s="38" customFormat="1" ht="12.75" hidden="1">
      <c r="A148" s="35"/>
      <c r="B148" s="76">
        <v>75405</v>
      </c>
      <c r="C148" s="37"/>
      <c r="D148" s="30" t="s">
        <v>185</v>
      </c>
      <c r="E148" s="30"/>
      <c r="F148" s="30"/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8">
        <v>0</v>
      </c>
      <c r="T148" s="38">
        <v>0</v>
      </c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</row>
    <row r="149" spans="1:144" s="38" customFormat="1" ht="12.75" hidden="1">
      <c r="A149" s="35"/>
      <c r="B149" s="76"/>
      <c r="C149" s="37">
        <v>3000</v>
      </c>
      <c r="D149" s="30" t="s">
        <v>186</v>
      </c>
      <c r="E149" s="30"/>
      <c r="F149" s="30"/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38">
        <v>0</v>
      </c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</row>
    <row r="150" spans="1:144" s="38" customFormat="1" ht="12.75" hidden="1">
      <c r="A150" s="35"/>
      <c r="B150" s="76"/>
      <c r="C150" s="37">
        <v>4210</v>
      </c>
      <c r="D150" s="30" t="s">
        <v>56</v>
      </c>
      <c r="E150" s="30"/>
      <c r="F150" s="30"/>
      <c r="G150" s="8"/>
      <c r="H150" s="8"/>
      <c r="I150" s="8"/>
      <c r="J150" s="8"/>
      <c r="K150" s="8"/>
      <c r="M150" s="56"/>
      <c r="N150" s="56"/>
      <c r="O150" s="56"/>
      <c r="P150" s="5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</row>
    <row r="151" spans="1:144" s="18" customFormat="1" ht="18" customHeight="1">
      <c r="A151" s="35"/>
      <c r="B151" s="37">
        <v>75412</v>
      </c>
      <c r="C151" s="37"/>
      <c r="D151" s="30" t="s">
        <v>109</v>
      </c>
      <c r="E151" s="30">
        <f>SUM(E152:E160)</f>
        <v>4000</v>
      </c>
      <c r="F151" s="30">
        <f>SUM(F152:F160)</f>
        <v>0</v>
      </c>
      <c r="G151" s="8">
        <f aca="true" t="shared" si="23" ref="G151:T151">SUM(G152:G160)</f>
        <v>44192</v>
      </c>
      <c r="H151" s="8">
        <f t="shared" si="23"/>
        <v>44192</v>
      </c>
      <c r="I151" s="8">
        <f t="shared" si="23"/>
        <v>35192</v>
      </c>
      <c r="J151" s="8">
        <f t="shared" si="23"/>
        <v>9792</v>
      </c>
      <c r="K151" s="8">
        <f t="shared" si="23"/>
        <v>25400</v>
      </c>
      <c r="L151" s="8">
        <f t="shared" si="23"/>
        <v>0</v>
      </c>
      <c r="M151" s="8">
        <f t="shared" si="23"/>
        <v>9000</v>
      </c>
      <c r="N151" s="8">
        <f t="shared" si="23"/>
        <v>0</v>
      </c>
      <c r="O151" s="8">
        <f t="shared" si="23"/>
        <v>0</v>
      </c>
      <c r="P151" s="8">
        <f t="shared" si="23"/>
        <v>0</v>
      </c>
      <c r="Q151" s="8">
        <f t="shared" si="23"/>
        <v>0</v>
      </c>
      <c r="R151" s="8">
        <f t="shared" si="23"/>
        <v>0</v>
      </c>
      <c r="S151" s="8">
        <f t="shared" si="23"/>
        <v>0</v>
      </c>
      <c r="T151" s="8">
        <f t="shared" si="23"/>
        <v>0</v>
      </c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4"/>
    </row>
    <row r="152" spans="1:144" s="18" customFormat="1" ht="26.25" customHeight="1">
      <c r="A152" s="35"/>
      <c r="B152" s="37"/>
      <c r="C152" s="37">
        <v>3030</v>
      </c>
      <c r="D152" s="30" t="s">
        <v>94</v>
      </c>
      <c r="E152" s="30">
        <v>4000</v>
      </c>
      <c r="F152" s="30"/>
      <c r="G152" s="8">
        <v>9000</v>
      </c>
      <c r="H152" s="8">
        <v>9000</v>
      </c>
      <c r="I152" s="8">
        <v>0</v>
      </c>
      <c r="J152" s="8">
        <v>0</v>
      </c>
      <c r="K152" s="8">
        <v>0</v>
      </c>
      <c r="L152" s="8">
        <v>0</v>
      </c>
      <c r="M152" s="63">
        <v>9000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18">
        <v>0</v>
      </c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4"/>
    </row>
    <row r="153" spans="1:144" s="18" customFormat="1" ht="18" customHeight="1" hidden="1">
      <c r="A153" s="35"/>
      <c r="B153" s="37"/>
      <c r="C153" s="37">
        <v>4110</v>
      </c>
      <c r="D153" s="30" t="s">
        <v>54</v>
      </c>
      <c r="E153" s="30"/>
      <c r="F153" s="30"/>
      <c r="G153" s="8">
        <v>1292</v>
      </c>
      <c r="H153" s="8">
        <v>1292</v>
      </c>
      <c r="I153" s="8">
        <v>1292</v>
      </c>
      <c r="J153" s="8">
        <v>1292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4"/>
    </row>
    <row r="154" spans="1:144" s="18" customFormat="1" ht="18" customHeight="1" hidden="1">
      <c r="A154" s="35"/>
      <c r="B154" s="37"/>
      <c r="C154" s="37" t="s">
        <v>51</v>
      </c>
      <c r="D154" s="30" t="s">
        <v>55</v>
      </c>
      <c r="E154" s="30"/>
      <c r="F154" s="30"/>
      <c r="G154" s="8">
        <v>8500</v>
      </c>
      <c r="H154" s="8">
        <v>8500</v>
      </c>
      <c r="I154" s="8">
        <v>8500</v>
      </c>
      <c r="J154" s="8">
        <v>8500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4"/>
    </row>
    <row r="155" spans="1:144" s="18" customFormat="1" ht="18" customHeight="1" hidden="1">
      <c r="A155" s="35"/>
      <c r="B155" s="37"/>
      <c r="C155" s="37">
        <v>4210</v>
      </c>
      <c r="D155" s="30" t="s">
        <v>56</v>
      </c>
      <c r="E155" s="30"/>
      <c r="F155" s="30"/>
      <c r="G155" s="8">
        <v>13000</v>
      </c>
      <c r="H155" s="8">
        <v>13000</v>
      </c>
      <c r="I155" s="8">
        <v>13000</v>
      </c>
      <c r="J155" s="8">
        <v>0</v>
      </c>
      <c r="K155" s="8">
        <v>13000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4"/>
    </row>
    <row r="156" spans="1:144" s="18" customFormat="1" ht="18" customHeight="1" hidden="1">
      <c r="A156" s="35"/>
      <c r="B156" s="37"/>
      <c r="C156" s="37">
        <v>4260</v>
      </c>
      <c r="D156" s="30" t="s">
        <v>64</v>
      </c>
      <c r="E156" s="30"/>
      <c r="F156" s="30"/>
      <c r="G156" s="8">
        <v>500</v>
      </c>
      <c r="H156" s="8">
        <v>500</v>
      </c>
      <c r="I156" s="8">
        <v>500</v>
      </c>
      <c r="J156" s="8">
        <v>0</v>
      </c>
      <c r="K156" s="8">
        <v>500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4"/>
    </row>
    <row r="157" spans="1:144" s="18" customFormat="1" ht="18" customHeight="1" hidden="1">
      <c r="A157" s="35"/>
      <c r="B157" s="37"/>
      <c r="C157" s="37" t="s">
        <v>62</v>
      </c>
      <c r="D157" s="30" t="s">
        <v>57</v>
      </c>
      <c r="E157" s="30"/>
      <c r="F157" s="30"/>
      <c r="G157" s="8">
        <v>3000</v>
      </c>
      <c r="H157" s="8">
        <v>3000</v>
      </c>
      <c r="I157" s="8">
        <v>3000</v>
      </c>
      <c r="J157" s="8">
        <v>0</v>
      </c>
      <c r="K157" s="8">
        <v>3000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4"/>
    </row>
    <row r="158" spans="1:144" s="18" customFormat="1" ht="18" customHeight="1" hidden="1">
      <c r="A158" s="35"/>
      <c r="B158" s="37"/>
      <c r="C158" s="37" t="s">
        <v>71</v>
      </c>
      <c r="D158" s="30" t="s">
        <v>88</v>
      </c>
      <c r="E158" s="30"/>
      <c r="F158" s="30"/>
      <c r="G158" s="8">
        <v>1800</v>
      </c>
      <c r="H158" s="8">
        <v>1800</v>
      </c>
      <c r="I158" s="8">
        <v>1800</v>
      </c>
      <c r="J158" s="8">
        <v>0</v>
      </c>
      <c r="K158" s="8">
        <v>1800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4"/>
    </row>
    <row r="159" spans="1:144" s="18" customFormat="1" ht="18" customHeight="1" hidden="1">
      <c r="A159" s="35"/>
      <c r="B159" s="37"/>
      <c r="C159" s="37">
        <v>4300</v>
      </c>
      <c r="D159" s="30" t="s">
        <v>58</v>
      </c>
      <c r="E159" s="30"/>
      <c r="F159" s="30"/>
      <c r="G159" s="8">
        <v>2600</v>
      </c>
      <c r="H159" s="8">
        <v>2600</v>
      </c>
      <c r="I159" s="8">
        <v>2600</v>
      </c>
      <c r="J159" s="8">
        <v>0</v>
      </c>
      <c r="K159" s="8">
        <v>2600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4"/>
    </row>
    <row r="160" spans="1:144" s="18" customFormat="1" ht="18" customHeight="1" hidden="1">
      <c r="A160" s="35"/>
      <c r="B160" s="37"/>
      <c r="C160" s="37">
        <v>4430</v>
      </c>
      <c r="D160" s="30" t="s">
        <v>59</v>
      </c>
      <c r="E160" s="30"/>
      <c r="F160" s="30"/>
      <c r="G160" s="8">
        <v>4500</v>
      </c>
      <c r="H160" s="8">
        <v>4500</v>
      </c>
      <c r="I160" s="8">
        <v>4500</v>
      </c>
      <c r="J160" s="8">
        <v>0</v>
      </c>
      <c r="K160" s="8">
        <v>4500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4"/>
    </row>
    <row r="161" spans="1:144" s="18" customFormat="1" ht="18" customHeight="1">
      <c r="A161" s="35"/>
      <c r="B161" s="37">
        <v>75414</v>
      </c>
      <c r="C161" s="37"/>
      <c r="D161" s="30" t="s">
        <v>110</v>
      </c>
      <c r="E161" s="30">
        <f>SUM(E162:E169)</f>
        <v>900</v>
      </c>
      <c r="F161" s="30">
        <f>SUM(F162:F169)</f>
        <v>900</v>
      </c>
      <c r="G161" s="8">
        <f aca="true" t="shared" si="24" ref="G161:T161">SUM(G162:G169)</f>
        <v>2350</v>
      </c>
      <c r="H161" s="30">
        <f t="shared" si="24"/>
        <v>2350</v>
      </c>
      <c r="I161" s="30">
        <f t="shared" si="24"/>
        <v>2050</v>
      </c>
      <c r="J161" s="30">
        <f t="shared" si="24"/>
        <v>0</v>
      </c>
      <c r="K161" s="30">
        <f t="shared" si="24"/>
        <v>2050</v>
      </c>
      <c r="L161" s="30">
        <f t="shared" si="24"/>
        <v>0</v>
      </c>
      <c r="M161" s="30">
        <f t="shared" si="24"/>
        <v>300</v>
      </c>
      <c r="N161" s="30">
        <f t="shared" si="24"/>
        <v>0</v>
      </c>
      <c r="O161" s="30">
        <f t="shared" si="24"/>
        <v>0</v>
      </c>
      <c r="P161" s="30">
        <f t="shared" si="24"/>
        <v>0</v>
      </c>
      <c r="Q161" s="30">
        <f t="shared" si="24"/>
        <v>0</v>
      </c>
      <c r="R161" s="30">
        <f t="shared" si="24"/>
        <v>0</v>
      </c>
      <c r="S161" s="30">
        <f t="shared" si="24"/>
        <v>0</v>
      </c>
      <c r="T161" s="30">
        <f t="shared" si="24"/>
        <v>0</v>
      </c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4"/>
    </row>
    <row r="162" spans="1:144" s="18" customFormat="1" ht="24.75" customHeight="1" hidden="1">
      <c r="A162" s="35"/>
      <c r="B162" s="37"/>
      <c r="C162" s="37" t="s">
        <v>101</v>
      </c>
      <c r="D162" s="30" t="s">
        <v>94</v>
      </c>
      <c r="E162" s="30"/>
      <c r="F162" s="30"/>
      <c r="G162" s="8">
        <v>300</v>
      </c>
      <c r="H162" s="8">
        <v>300</v>
      </c>
      <c r="I162" s="8">
        <v>0</v>
      </c>
      <c r="J162" s="8">
        <v>0</v>
      </c>
      <c r="K162" s="8">
        <v>0</v>
      </c>
      <c r="L162" s="8">
        <v>0</v>
      </c>
      <c r="M162" s="63">
        <v>300</v>
      </c>
      <c r="N162" s="63"/>
      <c r="O162" s="63"/>
      <c r="P162" s="63"/>
      <c r="Q162" s="8">
        <v>0</v>
      </c>
      <c r="R162" s="8">
        <v>0</v>
      </c>
      <c r="S162" s="8">
        <v>0</v>
      </c>
      <c r="T162" s="8">
        <v>0</v>
      </c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4"/>
    </row>
    <row r="163" spans="1:144" s="18" customFormat="1" ht="18" customHeight="1">
      <c r="A163" s="35"/>
      <c r="B163" s="37"/>
      <c r="C163" s="37" t="s">
        <v>51</v>
      </c>
      <c r="D163" s="30" t="s">
        <v>55</v>
      </c>
      <c r="E163" s="30"/>
      <c r="F163" s="30">
        <v>200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4"/>
    </row>
    <row r="164" spans="1:144" s="18" customFormat="1" ht="18" customHeight="1" hidden="1">
      <c r="A164" s="35"/>
      <c r="B164" s="37"/>
      <c r="C164" s="37">
        <v>4210</v>
      </c>
      <c r="D164" s="30" t="s">
        <v>56</v>
      </c>
      <c r="E164" s="30"/>
      <c r="F164" s="30"/>
      <c r="G164" s="8">
        <v>200</v>
      </c>
      <c r="H164" s="8">
        <v>200</v>
      </c>
      <c r="I164" s="8">
        <v>200</v>
      </c>
      <c r="J164" s="8">
        <v>0</v>
      </c>
      <c r="K164" s="8">
        <v>200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  <c r="EM164" s="64"/>
      <c r="EN164" s="64"/>
    </row>
    <row r="165" spans="1:144" s="18" customFormat="1" ht="18" customHeight="1">
      <c r="A165" s="35"/>
      <c r="B165" s="37"/>
      <c r="C165" s="37">
        <v>4260</v>
      </c>
      <c r="D165" s="30" t="s">
        <v>64</v>
      </c>
      <c r="E165" s="30">
        <v>900</v>
      </c>
      <c r="F165" s="30"/>
      <c r="G165" s="8">
        <v>1400</v>
      </c>
      <c r="H165" s="8">
        <v>1400</v>
      </c>
      <c r="I165" s="8">
        <v>1400</v>
      </c>
      <c r="J165" s="8">
        <v>0</v>
      </c>
      <c r="K165" s="8">
        <v>1400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  <c r="EM165" s="64"/>
      <c r="EN165" s="64"/>
    </row>
    <row r="166" spans="1:144" s="18" customFormat="1" ht="18" customHeight="1" hidden="1">
      <c r="A166" s="35"/>
      <c r="B166" s="37"/>
      <c r="C166" s="37" t="s">
        <v>62</v>
      </c>
      <c r="D166" s="30" t="s">
        <v>57</v>
      </c>
      <c r="E166" s="30"/>
      <c r="F166" s="30"/>
      <c r="G166" s="8">
        <v>200</v>
      </c>
      <c r="H166" s="8">
        <v>200</v>
      </c>
      <c r="I166" s="8">
        <v>200</v>
      </c>
      <c r="J166" s="8">
        <v>0</v>
      </c>
      <c r="K166" s="8">
        <v>200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  <c r="EM166" s="64"/>
      <c r="EN166" s="64"/>
    </row>
    <row r="167" spans="1:144" s="18" customFormat="1" ht="18" customHeight="1" hidden="1">
      <c r="A167" s="35"/>
      <c r="B167" s="37"/>
      <c r="C167" s="37">
        <v>4300</v>
      </c>
      <c r="D167" s="30" t="s">
        <v>58</v>
      </c>
      <c r="E167" s="30"/>
      <c r="F167" s="30"/>
      <c r="G167" s="8">
        <v>250</v>
      </c>
      <c r="H167" s="8">
        <v>250</v>
      </c>
      <c r="I167" s="8">
        <v>250</v>
      </c>
      <c r="J167" s="8">
        <v>0</v>
      </c>
      <c r="K167" s="8">
        <v>250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  <c r="EM167" s="64"/>
      <c r="EN167" s="64"/>
    </row>
    <row r="168" spans="1:144" s="18" customFormat="1" ht="18" customHeight="1">
      <c r="A168" s="35"/>
      <c r="B168" s="37"/>
      <c r="C168" s="37" t="s">
        <v>72</v>
      </c>
      <c r="D168" s="30" t="s">
        <v>89</v>
      </c>
      <c r="E168" s="30"/>
      <c r="F168" s="30">
        <v>300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  <c r="EM168" s="64"/>
      <c r="EN168" s="64"/>
    </row>
    <row r="169" spans="1:144" s="18" customFormat="1" ht="27.75" customHeight="1">
      <c r="A169" s="35"/>
      <c r="B169" s="37"/>
      <c r="C169" s="37" t="s">
        <v>73</v>
      </c>
      <c r="D169" s="21" t="s">
        <v>91</v>
      </c>
      <c r="E169" s="21"/>
      <c r="F169" s="21">
        <v>400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  <c r="EM169" s="64"/>
      <c r="EN169" s="64"/>
    </row>
    <row r="170" spans="1:144" s="18" customFormat="1" ht="18" customHeight="1" hidden="1">
      <c r="A170" s="35"/>
      <c r="B170" s="37">
        <v>75495</v>
      </c>
      <c r="C170" s="37"/>
      <c r="D170" s="21" t="s">
        <v>6</v>
      </c>
      <c r="E170" s="21"/>
      <c r="F170" s="21"/>
      <c r="G170" s="8">
        <v>20000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20000</v>
      </c>
      <c r="R170" s="8">
        <v>20000</v>
      </c>
      <c r="S170" s="8">
        <v>0</v>
      </c>
      <c r="T170" s="8">
        <v>0</v>
      </c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  <c r="EM170" s="64"/>
      <c r="EN170" s="64"/>
    </row>
    <row r="171" spans="1:144" s="18" customFormat="1" ht="27" customHeight="1" hidden="1">
      <c r="A171" s="35"/>
      <c r="B171" s="37"/>
      <c r="C171" s="37">
        <v>6050</v>
      </c>
      <c r="D171" s="21" t="s">
        <v>66</v>
      </c>
      <c r="E171" s="21"/>
      <c r="F171" s="21"/>
      <c r="G171" s="8">
        <v>20000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20000</v>
      </c>
      <c r="R171" s="8">
        <v>20000</v>
      </c>
      <c r="S171" s="8">
        <v>0</v>
      </c>
      <c r="T171" s="8">
        <v>0</v>
      </c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  <c r="EM171" s="64"/>
      <c r="EN171" s="64"/>
    </row>
    <row r="172" spans="1:144" s="18" customFormat="1" ht="11.25" customHeight="1" hidden="1">
      <c r="A172" s="35"/>
      <c r="B172" s="37"/>
      <c r="C172" s="37"/>
      <c r="D172" s="21"/>
      <c r="E172" s="21"/>
      <c r="F172" s="21"/>
      <c r="G172" s="8"/>
      <c r="H172" s="38"/>
      <c r="I172" s="38"/>
      <c r="J172" s="38"/>
      <c r="K172" s="38"/>
      <c r="L172" s="38"/>
      <c r="M172" s="56"/>
      <c r="N172" s="56"/>
      <c r="O172" s="56"/>
      <c r="P172" s="56"/>
      <c r="Q172" s="38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  <c r="EM172" s="64"/>
      <c r="EN172" s="64"/>
    </row>
    <row r="173" spans="1:144" s="18" customFormat="1" ht="67.5" customHeight="1" hidden="1">
      <c r="A173" s="53" t="s">
        <v>97</v>
      </c>
      <c r="B173" s="43"/>
      <c r="C173" s="43"/>
      <c r="D173" s="25" t="s">
        <v>221</v>
      </c>
      <c r="E173" s="25"/>
      <c r="F173" s="25"/>
      <c r="G173" s="25">
        <f aca="true" t="shared" si="25" ref="G173:Q173">G174</f>
        <v>13100</v>
      </c>
      <c r="H173" s="25">
        <f t="shared" si="25"/>
        <v>13100</v>
      </c>
      <c r="I173" s="25">
        <f t="shared" si="25"/>
        <v>13100</v>
      </c>
      <c r="J173" s="25">
        <f t="shared" si="25"/>
        <v>0</v>
      </c>
      <c r="K173" s="25">
        <f t="shared" si="25"/>
        <v>13100</v>
      </c>
      <c r="L173" s="25">
        <f t="shared" si="25"/>
        <v>0</v>
      </c>
      <c r="M173" s="25">
        <f t="shared" si="25"/>
        <v>0</v>
      </c>
      <c r="N173" s="25">
        <f t="shared" si="25"/>
        <v>0</v>
      </c>
      <c r="O173" s="25">
        <f t="shared" si="25"/>
        <v>0</v>
      </c>
      <c r="P173" s="25">
        <f t="shared" si="25"/>
        <v>0</v>
      </c>
      <c r="Q173" s="25">
        <f t="shared" si="25"/>
        <v>0</v>
      </c>
      <c r="R173" s="18">
        <v>0</v>
      </c>
      <c r="S173" s="18">
        <v>0</v>
      </c>
      <c r="T173" s="18">
        <v>0</v>
      </c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  <c r="EM173" s="64"/>
      <c r="EN173" s="64"/>
    </row>
    <row r="174" spans="1:144" s="18" customFormat="1" ht="25.5" hidden="1">
      <c r="A174" s="35"/>
      <c r="B174" s="37" t="s">
        <v>98</v>
      </c>
      <c r="C174" s="37"/>
      <c r="D174" s="30" t="s">
        <v>233</v>
      </c>
      <c r="E174" s="30"/>
      <c r="F174" s="30"/>
      <c r="G174" s="30">
        <f aca="true" t="shared" si="26" ref="G174:T174">SUM(G175:G179)</f>
        <v>13100</v>
      </c>
      <c r="H174" s="30">
        <f t="shared" si="26"/>
        <v>13100</v>
      </c>
      <c r="I174" s="30">
        <f t="shared" si="26"/>
        <v>13100</v>
      </c>
      <c r="J174" s="30">
        <f t="shared" si="26"/>
        <v>0</v>
      </c>
      <c r="K174" s="30">
        <f t="shared" si="26"/>
        <v>13100</v>
      </c>
      <c r="L174" s="30">
        <f t="shared" si="26"/>
        <v>0</v>
      </c>
      <c r="M174" s="30">
        <f t="shared" si="26"/>
        <v>0</v>
      </c>
      <c r="N174" s="30">
        <f t="shared" si="26"/>
        <v>0</v>
      </c>
      <c r="O174" s="30">
        <f t="shared" si="26"/>
        <v>0</v>
      </c>
      <c r="P174" s="30">
        <f t="shared" si="26"/>
        <v>0</v>
      </c>
      <c r="Q174" s="30">
        <f t="shared" si="26"/>
        <v>0</v>
      </c>
      <c r="R174" s="30">
        <f t="shared" si="26"/>
        <v>0</v>
      </c>
      <c r="S174" s="30">
        <f t="shared" si="26"/>
        <v>0</v>
      </c>
      <c r="T174" s="30">
        <f t="shared" si="26"/>
        <v>0</v>
      </c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  <c r="EM174" s="64"/>
      <c r="EN174" s="64"/>
    </row>
    <row r="175" spans="1:144" s="18" customFormat="1" ht="18" customHeight="1" hidden="1">
      <c r="A175" s="35"/>
      <c r="B175" s="37"/>
      <c r="C175" s="37">
        <v>4210</v>
      </c>
      <c r="D175" s="30" t="s">
        <v>111</v>
      </c>
      <c r="E175" s="30"/>
      <c r="F175" s="30"/>
      <c r="G175" s="8">
        <v>4000</v>
      </c>
      <c r="H175" s="8">
        <v>4000</v>
      </c>
      <c r="I175" s="8">
        <v>4000</v>
      </c>
      <c r="J175" s="8">
        <v>0</v>
      </c>
      <c r="K175" s="8">
        <v>4000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  <c r="EM175" s="64"/>
      <c r="EN175" s="64"/>
    </row>
    <row r="176" spans="1:144" s="18" customFormat="1" ht="18" customHeight="1" hidden="1">
      <c r="A176" s="35"/>
      <c r="B176" s="37"/>
      <c r="C176" s="37">
        <v>4300</v>
      </c>
      <c r="D176" s="30" t="s">
        <v>58</v>
      </c>
      <c r="E176" s="30"/>
      <c r="F176" s="30"/>
      <c r="G176" s="8">
        <v>5500</v>
      </c>
      <c r="H176" s="8">
        <v>5500</v>
      </c>
      <c r="I176" s="8">
        <v>5500</v>
      </c>
      <c r="J176" s="8">
        <v>0</v>
      </c>
      <c r="K176" s="8">
        <v>5500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  <c r="EM176" s="64"/>
      <c r="EN176" s="64"/>
    </row>
    <row r="177" spans="1:144" s="18" customFormat="1" ht="25.5" hidden="1">
      <c r="A177" s="35"/>
      <c r="B177" s="37"/>
      <c r="C177" s="37">
        <v>4390</v>
      </c>
      <c r="D177" s="30" t="s">
        <v>163</v>
      </c>
      <c r="E177" s="30"/>
      <c r="F177" s="30"/>
      <c r="G177" s="8">
        <v>500</v>
      </c>
      <c r="H177" s="8">
        <v>500</v>
      </c>
      <c r="I177" s="8">
        <v>500</v>
      </c>
      <c r="J177" s="8">
        <v>0</v>
      </c>
      <c r="K177" s="8">
        <v>500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  <c r="EM177" s="64"/>
      <c r="EN177" s="64"/>
    </row>
    <row r="178" spans="1:144" s="18" customFormat="1" ht="18" customHeight="1" hidden="1">
      <c r="A178" s="35"/>
      <c r="B178" s="37"/>
      <c r="C178" s="37" t="s">
        <v>52</v>
      </c>
      <c r="D178" s="30" t="s">
        <v>59</v>
      </c>
      <c r="E178" s="30"/>
      <c r="F178" s="30"/>
      <c r="G178" s="8">
        <v>100</v>
      </c>
      <c r="H178" s="8">
        <v>100</v>
      </c>
      <c r="I178" s="8">
        <v>100</v>
      </c>
      <c r="J178" s="8">
        <v>0</v>
      </c>
      <c r="K178" s="8">
        <v>100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  <c r="EM178" s="64"/>
      <c r="EN178" s="64"/>
    </row>
    <row r="179" spans="1:144" s="18" customFormat="1" ht="26.25" customHeight="1" hidden="1">
      <c r="A179" s="35"/>
      <c r="B179" s="37"/>
      <c r="C179" s="37" t="s">
        <v>63</v>
      </c>
      <c r="D179" s="30" t="s">
        <v>65</v>
      </c>
      <c r="E179" s="30"/>
      <c r="F179" s="30"/>
      <c r="G179" s="8">
        <v>3000</v>
      </c>
      <c r="H179" s="8">
        <v>3000</v>
      </c>
      <c r="I179" s="8">
        <v>3000</v>
      </c>
      <c r="J179" s="8">
        <v>0</v>
      </c>
      <c r="K179" s="8">
        <v>3000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  <c r="EM179" s="64"/>
      <c r="EN179" s="64"/>
    </row>
    <row r="180" spans="1:144" s="40" customFormat="1" ht="10.5" customHeight="1" hidden="1">
      <c r="A180" s="54"/>
      <c r="B180" s="55"/>
      <c r="C180" s="55"/>
      <c r="D180" s="34"/>
      <c r="E180" s="34"/>
      <c r="F180" s="34"/>
      <c r="G180" s="88"/>
      <c r="H180" s="34"/>
      <c r="I180" s="34"/>
      <c r="J180" s="34"/>
      <c r="K180" s="34"/>
      <c r="L180" s="34"/>
      <c r="M180" s="34"/>
      <c r="N180" s="34"/>
      <c r="O180" s="34"/>
      <c r="P180" s="34"/>
      <c r="Q180" s="30"/>
      <c r="R180" s="18"/>
      <c r="S180" s="18"/>
      <c r="T180" s="18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  <c r="EM180" s="64"/>
      <c r="EN180" s="64"/>
    </row>
    <row r="181" spans="1:144" s="18" customFormat="1" ht="21" customHeight="1" hidden="1">
      <c r="A181" s="53">
        <v>757</v>
      </c>
      <c r="B181" s="43"/>
      <c r="C181" s="43"/>
      <c r="D181" s="25" t="s">
        <v>112</v>
      </c>
      <c r="E181" s="25">
        <f>E182+E185</f>
        <v>0</v>
      </c>
      <c r="F181" s="25">
        <f>F182+F185</f>
        <v>0</v>
      </c>
      <c r="G181" s="25">
        <f aca="true" t="shared" si="27" ref="G181:T181">G182+G185</f>
        <v>90667</v>
      </c>
      <c r="H181" s="25">
        <f t="shared" si="27"/>
        <v>90667</v>
      </c>
      <c r="I181" s="25">
        <f t="shared" si="27"/>
        <v>0</v>
      </c>
      <c r="J181" s="25">
        <f t="shared" si="27"/>
        <v>0</v>
      </c>
      <c r="K181" s="25">
        <f t="shared" si="27"/>
        <v>0</v>
      </c>
      <c r="L181" s="25">
        <f t="shared" si="27"/>
        <v>0</v>
      </c>
      <c r="M181" s="25">
        <f t="shared" si="27"/>
        <v>0</v>
      </c>
      <c r="N181" s="25">
        <f t="shared" si="27"/>
        <v>0</v>
      </c>
      <c r="O181" s="25">
        <f t="shared" si="27"/>
        <v>20931</v>
      </c>
      <c r="P181" s="25">
        <f t="shared" si="27"/>
        <v>69736</v>
      </c>
      <c r="Q181" s="25">
        <f>Q182+Q185</f>
        <v>0</v>
      </c>
      <c r="R181" s="25">
        <f>R182+R185</f>
        <v>0</v>
      </c>
      <c r="S181" s="25">
        <f t="shared" si="27"/>
        <v>0</v>
      </c>
      <c r="T181" s="25">
        <f t="shared" si="27"/>
        <v>0</v>
      </c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  <c r="EM181" s="64"/>
      <c r="EN181" s="64"/>
    </row>
    <row r="182" spans="1:144" s="18" customFormat="1" ht="25.5" hidden="1">
      <c r="A182" s="35"/>
      <c r="B182" s="37">
        <v>75702</v>
      </c>
      <c r="C182" s="37"/>
      <c r="D182" s="30" t="s">
        <v>113</v>
      </c>
      <c r="E182" s="30">
        <f>E183+E184</f>
        <v>0</v>
      </c>
      <c r="F182" s="30">
        <f>F183+F184</f>
        <v>0</v>
      </c>
      <c r="G182" s="30">
        <f aca="true" t="shared" si="28" ref="G182:T182">SUM(G183:G184)</f>
        <v>69736</v>
      </c>
      <c r="H182" s="30">
        <f t="shared" si="28"/>
        <v>69736</v>
      </c>
      <c r="I182" s="30">
        <f t="shared" si="28"/>
        <v>0</v>
      </c>
      <c r="J182" s="30">
        <f t="shared" si="28"/>
        <v>0</v>
      </c>
      <c r="K182" s="30">
        <f t="shared" si="28"/>
        <v>0</v>
      </c>
      <c r="L182" s="30">
        <f t="shared" si="28"/>
        <v>0</v>
      </c>
      <c r="M182" s="30">
        <f t="shared" si="28"/>
        <v>0</v>
      </c>
      <c r="N182" s="30">
        <f t="shared" si="28"/>
        <v>0</v>
      </c>
      <c r="O182" s="30">
        <f t="shared" si="28"/>
        <v>0</v>
      </c>
      <c r="P182" s="30">
        <f t="shared" si="28"/>
        <v>69736</v>
      </c>
      <c r="Q182" s="30">
        <f>SUM(Q183:Q184)</f>
        <v>0</v>
      </c>
      <c r="R182" s="30">
        <f>SUM(R183:R184)</f>
        <v>0</v>
      </c>
      <c r="S182" s="30">
        <f t="shared" si="28"/>
        <v>0</v>
      </c>
      <c r="T182" s="30">
        <f t="shared" si="28"/>
        <v>0</v>
      </c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  <c r="EM182" s="64"/>
      <c r="EN182" s="64"/>
    </row>
    <row r="183" spans="1:144" s="18" customFormat="1" ht="25.5" hidden="1">
      <c r="A183" s="35"/>
      <c r="B183" s="37"/>
      <c r="C183" s="37">
        <v>8010</v>
      </c>
      <c r="D183" s="30" t="s">
        <v>114</v>
      </c>
      <c r="E183" s="30"/>
      <c r="F183" s="30"/>
      <c r="G183" s="8">
        <v>10000</v>
      </c>
      <c r="H183" s="8">
        <v>10000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10000</v>
      </c>
      <c r="Q183" s="8">
        <v>0</v>
      </c>
      <c r="R183" s="8">
        <v>0</v>
      </c>
      <c r="S183" s="8">
        <v>0</v>
      </c>
      <c r="T183" s="8">
        <v>0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  <c r="EM183" s="64"/>
      <c r="EN183" s="64"/>
    </row>
    <row r="184" spans="1:144" s="18" customFormat="1" ht="63.75" hidden="1">
      <c r="A184" s="35"/>
      <c r="B184" s="37"/>
      <c r="C184" s="37" t="s">
        <v>103</v>
      </c>
      <c r="D184" s="30" t="s">
        <v>222</v>
      </c>
      <c r="E184" s="30"/>
      <c r="F184" s="30"/>
      <c r="G184" s="8">
        <v>59736</v>
      </c>
      <c r="H184" s="8">
        <v>59736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59736</v>
      </c>
      <c r="Q184" s="8">
        <v>0</v>
      </c>
      <c r="R184" s="8">
        <v>0</v>
      </c>
      <c r="S184" s="8">
        <v>0</v>
      </c>
      <c r="T184" s="8">
        <v>0</v>
      </c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  <c r="EM184" s="64"/>
      <c r="EN184" s="64"/>
    </row>
    <row r="185" spans="1:144" s="18" customFormat="1" ht="25.5" hidden="1">
      <c r="A185" s="35"/>
      <c r="B185" s="37">
        <v>75704</v>
      </c>
      <c r="C185" s="37"/>
      <c r="D185" s="30" t="s">
        <v>115</v>
      </c>
      <c r="E185" s="30">
        <f>E186</f>
        <v>0</v>
      </c>
      <c r="F185" s="30">
        <f>F186</f>
        <v>0</v>
      </c>
      <c r="G185" s="30">
        <f aca="true" t="shared" si="29" ref="G185:P185">G186</f>
        <v>20931</v>
      </c>
      <c r="H185" s="30">
        <f t="shared" si="29"/>
        <v>20931</v>
      </c>
      <c r="I185" s="30">
        <f t="shared" si="29"/>
        <v>0</v>
      </c>
      <c r="J185" s="30">
        <f t="shared" si="29"/>
        <v>0</v>
      </c>
      <c r="K185" s="30">
        <f t="shared" si="29"/>
        <v>0</v>
      </c>
      <c r="L185" s="30">
        <f t="shared" si="29"/>
        <v>0</v>
      </c>
      <c r="M185" s="30">
        <f t="shared" si="29"/>
        <v>0</v>
      </c>
      <c r="N185" s="30">
        <f t="shared" si="29"/>
        <v>0</v>
      </c>
      <c r="O185" s="30">
        <f t="shared" si="29"/>
        <v>20931</v>
      </c>
      <c r="P185" s="30">
        <f t="shared" si="29"/>
        <v>0</v>
      </c>
      <c r="Q185" s="30">
        <f>Q186</f>
        <v>0</v>
      </c>
      <c r="R185" s="30">
        <v>0</v>
      </c>
      <c r="S185" s="30">
        <v>0</v>
      </c>
      <c r="T185" s="30">
        <v>0</v>
      </c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  <c r="EM185" s="64"/>
      <c r="EN185" s="64"/>
    </row>
    <row r="186" spans="1:144" s="18" customFormat="1" ht="18" customHeight="1" hidden="1">
      <c r="A186" s="35"/>
      <c r="B186" s="37"/>
      <c r="C186" s="37">
        <v>8020</v>
      </c>
      <c r="D186" s="30" t="s">
        <v>116</v>
      </c>
      <c r="E186" s="30"/>
      <c r="F186" s="30"/>
      <c r="G186" s="8">
        <v>20931</v>
      </c>
      <c r="H186" s="8">
        <v>20931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20931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  <c r="EM186" s="64"/>
      <c r="EN186" s="64"/>
    </row>
    <row r="187" spans="1:144" s="40" customFormat="1" ht="10.5" customHeight="1">
      <c r="A187" s="54"/>
      <c r="B187" s="55"/>
      <c r="C187" s="55"/>
      <c r="D187" s="34"/>
      <c r="E187" s="34"/>
      <c r="F187" s="34"/>
      <c r="G187" s="88"/>
      <c r="H187" s="34"/>
      <c r="I187" s="34"/>
      <c r="J187" s="34"/>
      <c r="K187" s="34"/>
      <c r="L187" s="34"/>
      <c r="M187" s="34"/>
      <c r="N187" s="34"/>
      <c r="O187" s="34"/>
      <c r="P187" s="34"/>
      <c r="Q187" s="30"/>
      <c r="R187" s="18"/>
      <c r="S187" s="18"/>
      <c r="T187" s="18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  <c r="EM187" s="64"/>
      <c r="EN187" s="64"/>
    </row>
    <row r="188" spans="1:144" s="18" customFormat="1" ht="21" customHeight="1">
      <c r="A188" s="53">
        <v>758</v>
      </c>
      <c r="B188" s="43"/>
      <c r="C188" s="43"/>
      <c r="D188" s="25" t="s">
        <v>11</v>
      </c>
      <c r="E188" s="25"/>
      <c r="F188" s="25">
        <v>4000</v>
      </c>
      <c r="G188" s="25">
        <f aca="true" t="shared" si="30" ref="G188:Q189">G189</f>
        <v>107656</v>
      </c>
      <c r="H188" s="25">
        <f t="shared" si="30"/>
        <v>107656</v>
      </c>
      <c r="I188" s="25">
        <f t="shared" si="30"/>
        <v>107656</v>
      </c>
      <c r="J188" s="25">
        <f t="shared" si="30"/>
        <v>0</v>
      </c>
      <c r="K188" s="25">
        <f t="shared" si="30"/>
        <v>107656</v>
      </c>
      <c r="L188" s="25">
        <f t="shared" si="30"/>
        <v>0</v>
      </c>
      <c r="M188" s="26"/>
      <c r="N188" s="26"/>
      <c r="O188" s="26"/>
      <c r="P188" s="26"/>
      <c r="Q188" s="25">
        <f t="shared" si="30"/>
        <v>0</v>
      </c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  <c r="EM188" s="64"/>
      <c r="EN188" s="64"/>
    </row>
    <row r="189" spans="1:144" s="18" customFormat="1" ht="18" customHeight="1">
      <c r="A189" s="35"/>
      <c r="B189" s="37" t="s">
        <v>99</v>
      </c>
      <c r="C189" s="37"/>
      <c r="D189" s="30" t="s">
        <v>117</v>
      </c>
      <c r="E189" s="30"/>
      <c r="F189" s="30">
        <v>4000</v>
      </c>
      <c r="G189" s="30">
        <f t="shared" si="30"/>
        <v>107656</v>
      </c>
      <c r="H189" s="30">
        <f t="shared" si="30"/>
        <v>107656</v>
      </c>
      <c r="I189" s="30">
        <f t="shared" si="30"/>
        <v>107656</v>
      </c>
      <c r="J189" s="30">
        <f t="shared" si="30"/>
        <v>0</v>
      </c>
      <c r="K189" s="30">
        <f t="shared" si="30"/>
        <v>107656</v>
      </c>
      <c r="L189" s="30">
        <f t="shared" si="30"/>
        <v>0</v>
      </c>
      <c r="M189" s="42"/>
      <c r="N189" s="42"/>
      <c r="O189" s="42"/>
      <c r="P189" s="42"/>
      <c r="Q189" s="30">
        <f t="shared" si="30"/>
        <v>0</v>
      </c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  <c r="EM189" s="64"/>
      <c r="EN189" s="64"/>
    </row>
    <row r="190" spans="1:144" s="18" customFormat="1" ht="18" customHeight="1">
      <c r="A190" s="35"/>
      <c r="B190" s="37"/>
      <c r="C190" s="37" t="s">
        <v>104</v>
      </c>
      <c r="D190" s="30" t="s">
        <v>118</v>
      </c>
      <c r="E190" s="30"/>
      <c r="F190" s="30">
        <v>4000</v>
      </c>
      <c r="G190" s="8">
        <v>107656</v>
      </c>
      <c r="H190" s="8">
        <v>107656</v>
      </c>
      <c r="I190" s="8">
        <v>107656</v>
      </c>
      <c r="J190" s="8">
        <v>0</v>
      </c>
      <c r="K190" s="8">
        <v>107656</v>
      </c>
      <c r="L190" s="8">
        <v>0</v>
      </c>
      <c r="M190" s="63"/>
      <c r="N190" s="63"/>
      <c r="O190" s="63"/>
      <c r="P190" s="63"/>
      <c r="Q190" s="8">
        <v>0</v>
      </c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  <c r="EM190" s="64"/>
      <c r="EN190" s="64"/>
    </row>
    <row r="191" spans="1:144" s="40" customFormat="1" ht="10.5" customHeight="1">
      <c r="A191" s="41"/>
      <c r="B191" s="51"/>
      <c r="C191" s="51"/>
      <c r="D191" s="52"/>
      <c r="E191" s="52"/>
      <c r="F191" s="52"/>
      <c r="G191" s="69"/>
      <c r="H191" s="34"/>
      <c r="I191" s="34"/>
      <c r="J191" s="34"/>
      <c r="K191" s="34"/>
      <c r="L191" s="34"/>
      <c r="M191" s="34"/>
      <c r="N191" s="34"/>
      <c r="O191" s="34"/>
      <c r="P191" s="34"/>
      <c r="Q191" s="30"/>
      <c r="R191" s="18"/>
      <c r="S191" s="18"/>
      <c r="T191" s="18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  <c r="EM191" s="64"/>
      <c r="EN191" s="64"/>
    </row>
    <row r="192" spans="1:144" s="18" customFormat="1" ht="21" customHeight="1">
      <c r="A192" s="15">
        <v>801</v>
      </c>
      <c r="B192" s="16"/>
      <c r="C192" s="16"/>
      <c r="D192" s="17" t="s">
        <v>12</v>
      </c>
      <c r="E192" s="17">
        <f>E193+E216+E230+E253+E277+E279+E299+E316+E302</f>
        <v>1000</v>
      </c>
      <c r="F192" s="17">
        <f>F193+F216+F230+F253+F277+F279+F299+F316+F302</f>
        <v>1000</v>
      </c>
      <c r="G192" s="17">
        <f aca="true" t="shared" si="31" ref="G192:T192">G193+G216+G230+G253+G277+G279+G299+G302+G316</f>
        <v>5833217</v>
      </c>
      <c r="H192" s="17">
        <f t="shared" si="31"/>
        <v>5809217</v>
      </c>
      <c r="I192" s="17">
        <f t="shared" si="31"/>
        <v>5765083</v>
      </c>
      <c r="J192" s="17">
        <f t="shared" si="31"/>
        <v>4631057</v>
      </c>
      <c r="K192" s="17">
        <f t="shared" si="31"/>
        <v>1134026</v>
      </c>
      <c r="L192" s="17">
        <f t="shared" si="31"/>
        <v>0</v>
      </c>
      <c r="M192" s="17">
        <f t="shared" si="31"/>
        <v>24457</v>
      </c>
      <c r="N192" s="17">
        <f t="shared" si="31"/>
        <v>19677</v>
      </c>
      <c r="O192" s="17">
        <f t="shared" si="31"/>
        <v>0</v>
      </c>
      <c r="P192" s="17">
        <f t="shared" si="31"/>
        <v>0</v>
      </c>
      <c r="Q192" s="17">
        <f t="shared" si="31"/>
        <v>24000</v>
      </c>
      <c r="R192" s="17">
        <f t="shared" si="31"/>
        <v>24000</v>
      </c>
      <c r="S192" s="17">
        <f t="shared" si="31"/>
        <v>0</v>
      </c>
      <c r="T192" s="17">
        <f t="shared" si="31"/>
        <v>0</v>
      </c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  <c r="EM192" s="64"/>
      <c r="EN192" s="64"/>
    </row>
    <row r="193" spans="1:144" s="74" customFormat="1" ht="18" customHeight="1" hidden="1">
      <c r="A193" s="70"/>
      <c r="B193" s="71">
        <v>80101</v>
      </c>
      <c r="C193" s="71"/>
      <c r="D193" s="72" t="s">
        <v>13</v>
      </c>
      <c r="E193" s="72">
        <f>SUM(E194:E215)</f>
        <v>0</v>
      </c>
      <c r="F193" s="72">
        <f>SUM(F194:F215)</f>
        <v>0</v>
      </c>
      <c r="G193" s="72">
        <f aca="true" t="shared" si="32" ref="G193:Q193">SUM(G194:G215)</f>
        <v>2393978</v>
      </c>
      <c r="H193" s="72">
        <f t="shared" si="32"/>
        <v>2383978</v>
      </c>
      <c r="I193" s="72">
        <f t="shared" si="32"/>
        <v>2379078</v>
      </c>
      <c r="J193" s="72">
        <f t="shared" si="32"/>
        <v>2100381</v>
      </c>
      <c r="K193" s="72">
        <f t="shared" si="32"/>
        <v>278697</v>
      </c>
      <c r="L193" s="72">
        <f t="shared" si="32"/>
        <v>0</v>
      </c>
      <c r="M193" s="72">
        <f t="shared" si="32"/>
        <v>4900</v>
      </c>
      <c r="N193" s="72">
        <f t="shared" si="32"/>
        <v>0</v>
      </c>
      <c r="O193" s="72">
        <f t="shared" si="32"/>
        <v>0</v>
      </c>
      <c r="P193" s="72">
        <f t="shared" si="32"/>
        <v>0</v>
      </c>
      <c r="Q193" s="72">
        <f t="shared" si="32"/>
        <v>10000</v>
      </c>
      <c r="R193" s="72">
        <v>10000</v>
      </c>
      <c r="S193" s="72">
        <f>SUM(S194:S215)</f>
        <v>0</v>
      </c>
      <c r="T193" s="72">
        <f>SUM(T194:T215)</f>
        <v>0</v>
      </c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</row>
    <row r="194" spans="1:144" s="18" customFormat="1" ht="27" customHeight="1" hidden="1">
      <c r="A194" s="19"/>
      <c r="B194" s="20"/>
      <c r="C194" s="20">
        <v>3020</v>
      </c>
      <c r="D194" s="21" t="s">
        <v>214</v>
      </c>
      <c r="E194" s="21"/>
      <c r="F194" s="21"/>
      <c r="G194" s="6">
        <v>4900</v>
      </c>
      <c r="H194" s="6">
        <v>4900</v>
      </c>
      <c r="I194" s="6">
        <v>0</v>
      </c>
      <c r="J194" s="6">
        <v>0</v>
      </c>
      <c r="K194" s="6">
        <v>0</v>
      </c>
      <c r="L194" s="6">
        <v>0</v>
      </c>
      <c r="M194" s="61">
        <v>4900</v>
      </c>
      <c r="N194" s="61">
        <v>0</v>
      </c>
      <c r="O194" s="61">
        <v>0</v>
      </c>
      <c r="P194" s="61">
        <v>0</v>
      </c>
      <c r="Q194" s="61">
        <v>0</v>
      </c>
      <c r="R194" s="61">
        <v>0</v>
      </c>
      <c r="S194" s="61">
        <v>0</v>
      </c>
      <c r="T194" s="6">
        <v>0</v>
      </c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  <c r="EM194" s="64"/>
      <c r="EN194" s="64"/>
    </row>
    <row r="195" spans="1:144" s="18" customFormat="1" ht="18" customHeight="1" hidden="1">
      <c r="A195" s="19"/>
      <c r="B195" s="20"/>
      <c r="C195" s="20">
        <v>4010</v>
      </c>
      <c r="D195" s="21" t="s">
        <v>85</v>
      </c>
      <c r="E195" s="21"/>
      <c r="F195" s="21"/>
      <c r="G195" s="6">
        <v>1666033</v>
      </c>
      <c r="H195" s="6">
        <v>1666033</v>
      </c>
      <c r="I195" s="6">
        <v>1666033</v>
      </c>
      <c r="J195" s="6">
        <v>1666033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  <c r="EM195" s="64"/>
      <c r="EN195" s="64"/>
    </row>
    <row r="196" spans="1:144" s="18" customFormat="1" ht="18" customHeight="1" hidden="1">
      <c r="A196" s="19"/>
      <c r="B196" s="20"/>
      <c r="C196" s="20">
        <v>4040</v>
      </c>
      <c r="D196" s="21" t="s">
        <v>86</v>
      </c>
      <c r="E196" s="21"/>
      <c r="F196" s="21"/>
      <c r="G196" s="6">
        <v>124554</v>
      </c>
      <c r="H196" s="6">
        <v>124554</v>
      </c>
      <c r="I196" s="6">
        <v>124554</v>
      </c>
      <c r="J196" s="6">
        <v>124554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  <c r="EM196" s="64"/>
      <c r="EN196" s="64"/>
    </row>
    <row r="197" spans="1:144" s="18" customFormat="1" ht="18" customHeight="1" hidden="1">
      <c r="A197" s="19"/>
      <c r="B197" s="20"/>
      <c r="C197" s="20">
        <v>4110</v>
      </c>
      <c r="D197" s="21" t="s">
        <v>54</v>
      </c>
      <c r="E197" s="21"/>
      <c r="F197" s="21"/>
      <c r="G197" s="6">
        <v>266332</v>
      </c>
      <c r="H197" s="6">
        <v>266332</v>
      </c>
      <c r="I197" s="6">
        <v>266332</v>
      </c>
      <c r="J197" s="6">
        <v>266332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  <c r="EM197" s="64"/>
      <c r="EN197" s="64"/>
    </row>
    <row r="198" spans="1:144" s="18" customFormat="1" ht="18" customHeight="1" hidden="1">
      <c r="A198" s="19"/>
      <c r="B198" s="20"/>
      <c r="C198" s="20">
        <v>4120</v>
      </c>
      <c r="D198" s="21" t="s">
        <v>87</v>
      </c>
      <c r="E198" s="21"/>
      <c r="F198" s="21"/>
      <c r="G198" s="6">
        <v>42962</v>
      </c>
      <c r="H198" s="6">
        <v>42962</v>
      </c>
      <c r="I198" s="6">
        <v>42962</v>
      </c>
      <c r="J198" s="6">
        <v>42962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  <c r="EM198" s="64"/>
      <c r="EN198" s="64"/>
    </row>
    <row r="199" spans="1:144" s="18" customFormat="1" ht="18" customHeight="1" hidden="1">
      <c r="A199" s="19"/>
      <c r="B199" s="20"/>
      <c r="C199" s="20" t="s">
        <v>51</v>
      </c>
      <c r="D199" s="21" t="s">
        <v>127</v>
      </c>
      <c r="E199" s="21"/>
      <c r="F199" s="21"/>
      <c r="G199" s="6">
        <v>500</v>
      </c>
      <c r="H199" s="6">
        <v>500</v>
      </c>
      <c r="I199" s="6">
        <v>500</v>
      </c>
      <c r="J199" s="6">
        <v>500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  <c r="EM199" s="64"/>
      <c r="EN199" s="64"/>
    </row>
    <row r="200" spans="1:144" s="18" customFormat="1" ht="18" customHeight="1" hidden="1">
      <c r="A200" s="19"/>
      <c r="B200" s="20"/>
      <c r="C200" s="20">
        <v>4210</v>
      </c>
      <c r="D200" s="21" t="s">
        <v>56</v>
      </c>
      <c r="E200" s="21"/>
      <c r="F200" s="21"/>
      <c r="G200" s="6">
        <v>76510</v>
      </c>
      <c r="H200" s="6">
        <v>76510</v>
      </c>
      <c r="I200" s="6">
        <v>76510</v>
      </c>
      <c r="J200" s="6">
        <v>0</v>
      </c>
      <c r="K200" s="6">
        <v>76510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  <c r="EM200" s="64"/>
      <c r="EN200" s="64"/>
    </row>
    <row r="201" spans="1:144" s="18" customFormat="1" ht="27" customHeight="1" hidden="1">
      <c r="A201" s="19"/>
      <c r="B201" s="20"/>
      <c r="C201" s="20" t="s">
        <v>76</v>
      </c>
      <c r="D201" s="21" t="s">
        <v>215</v>
      </c>
      <c r="E201" s="21"/>
      <c r="F201" s="21"/>
      <c r="G201" s="6">
        <v>300</v>
      </c>
      <c r="H201" s="6">
        <v>300</v>
      </c>
      <c r="I201" s="6">
        <v>300</v>
      </c>
      <c r="J201" s="6">
        <v>0</v>
      </c>
      <c r="K201" s="6">
        <v>300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  <c r="EM201" s="64"/>
      <c r="EN201" s="64"/>
    </row>
    <row r="202" spans="1:144" s="18" customFormat="1" ht="27" customHeight="1" hidden="1">
      <c r="A202" s="19"/>
      <c r="B202" s="20"/>
      <c r="C202" s="20">
        <v>4240</v>
      </c>
      <c r="D202" s="21" t="s">
        <v>128</v>
      </c>
      <c r="E202" s="21"/>
      <c r="F202" s="21"/>
      <c r="G202" s="6">
        <v>2100</v>
      </c>
      <c r="H202" s="6">
        <v>2100</v>
      </c>
      <c r="I202" s="6">
        <v>2100</v>
      </c>
      <c r="J202" s="6">
        <v>0</v>
      </c>
      <c r="K202" s="6">
        <v>2100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  <c r="EM202" s="64"/>
      <c r="EN202" s="64"/>
    </row>
    <row r="203" spans="1:144" s="18" customFormat="1" ht="18" customHeight="1" hidden="1">
      <c r="A203" s="19"/>
      <c r="B203" s="20"/>
      <c r="C203" s="20">
        <v>4260</v>
      </c>
      <c r="D203" s="21" t="s">
        <v>64</v>
      </c>
      <c r="E203" s="21"/>
      <c r="F203" s="21"/>
      <c r="G203" s="6">
        <v>32300</v>
      </c>
      <c r="H203" s="6">
        <v>32300</v>
      </c>
      <c r="I203" s="6">
        <v>32300</v>
      </c>
      <c r="J203" s="6">
        <v>0</v>
      </c>
      <c r="K203" s="6">
        <v>32300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  <c r="EM203" s="64"/>
      <c r="EN203" s="64"/>
    </row>
    <row r="204" spans="1:144" s="18" customFormat="1" ht="18" customHeight="1" hidden="1">
      <c r="A204" s="19"/>
      <c r="B204" s="20"/>
      <c r="C204" s="20">
        <v>4270</v>
      </c>
      <c r="D204" s="21" t="s">
        <v>57</v>
      </c>
      <c r="E204" s="21"/>
      <c r="F204" s="21"/>
      <c r="G204" s="6">
        <v>4000</v>
      </c>
      <c r="H204" s="6">
        <v>4000</v>
      </c>
      <c r="I204" s="6">
        <v>4000</v>
      </c>
      <c r="J204" s="6">
        <v>0</v>
      </c>
      <c r="K204" s="6">
        <v>4000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  <c r="EM204" s="64"/>
      <c r="EN204" s="64"/>
    </row>
    <row r="205" spans="1:144" s="18" customFormat="1" ht="18" customHeight="1" hidden="1">
      <c r="A205" s="19"/>
      <c r="B205" s="20"/>
      <c r="C205" s="20">
        <v>4280</v>
      </c>
      <c r="D205" s="21" t="s">
        <v>88</v>
      </c>
      <c r="E205" s="21"/>
      <c r="F205" s="21"/>
      <c r="G205" s="6">
        <v>350</v>
      </c>
      <c r="H205" s="6">
        <v>350</v>
      </c>
      <c r="I205" s="6">
        <v>350</v>
      </c>
      <c r="J205" s="6">
        <v>0</v>
      </c>
      <c r="K205" s="6">
        <v>350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  <c r="EM205" s="64"/>
      <c r="EN205" s="64"/>
    </row>
    <row r="206" spans="1:144" s="18" customFormat="1" ht="18" customHeight="1" hidden="1">
      <c r="A206" s="19"/>
      <c r="B206" s="20"/>
      <c r="C206" s="20">
        <v>4300</v>
      </c>
      <c r="D206" s="21" t="s">
        <v>58</v>
      </c>
      <c r="E206" s="21"/>
      <c r="F206" s="21"/>
      <c r="G206" s="6">
        <v>10800</v>
      </c>
      <c r="H206" s="6">
        <v>10800</v>
      </c>
      <c r="I206" s="6">
        <v>10800</v>
      </c>
      <c r="J206" s="6">
        <v>0</v>
      </c>
      <c r="K206" s="6">
        <v>10800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  <c r="EM206" s="64"/>
      <c r="EN206" s="64"/>
    </row>
    <row r="207" spans="1:144" s="18" customFormat="1" ht="18" customHeight="1" hidden="1">
      <c r="A207" s="19"/>
      <c r="B207" s="20"/>
      <c r="C207" s="20" t="s">
        <v>78</v>
      </c>
      <c r="D207" s="21" t="s">
        <v>217</v>
      </c>
      <c r="E207" s="21"/>
      <c r="F207" s="21"/>
      <c r="G207" s="6">
        <v>1666</v>
      </c>
      <c r="H207" s="6">
        <v>1666</v>
      </c>
      <c r="I207" s="6">
        <v>1666</v>
      </c>
      <c r="J207" s="6">
        <v>0</v>
      </c>
      <c r="K207" s="6">
        <v>1666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  <c r="EM207" s="64"/>
      <c r="EN207" s="64"/>
    </row>
    <row r="208" spans="1:144" s="18" customFormat="1" ht="38.25" customHeight="1" hidden="1">
      <c r="A208" s="19"/>
      <c r="B208" s="20"/>
      <c r="C208" s="20" t="s">
        <v>74</v>
      </c>
      <c r="D208" s="21" t="s">
        <v>211</v>
      </c>
      <c r="E208" s="21"/>
      <c r="F208" s="21"/>
      <c r="G208" s="6">
        <v>2440</v>
      </c>
      <c r="H208" s="6">
        <v>2440</v>
      </c>
      <c r="I208" s="6">
        <v>2440</v>
      </c>
      <c r="J208" s="6">
        <v>0</v>
      </c>
      <c r="K208" s="6">
        <v>2440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  <c r="EM208" s="64"/>
      <c r="EN208" s="64"/>
    </row>
    <row r="209" spans="1:144" s="18" customFormat="1" ht="39.75" customHeight="1" hidden="1">
      <c r="A209" s="19"/>
      <c r="B209" s="20"/>
      <c r="C209" s="20" t="s">
        <v>79</v>
      </c>
      <c r="D209" s="21" t="s">
        <v>216</v>
      </c>
      <c r="E209" s="21"/>
      <c r="F209" s="21"/>
      <c r="G209" s="6">
        <v>1645</v>
      </c>
      <c r="H209" s="6">
        <v>1645</v>
      </c>
      <c r="I209" s="6">
        <v>1645</v>
      </c>
      <c r="J209" s="6">
        <v>0</v>
      </c>
      <c r="K209" s="6">
        <v>1645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  <c r="EM209" s="64"/>
      <c r="EN209" s="64"/>
    </row>
    <row r="210" spans="1:144" s="18" customFormat="1" ht="18" customHeight="1" hidden="1">
      <c r="A210" s="19"/>
      <c r="B210" s="20"/>
      <c r="C210" s="20">
        <v>4410</v>
      </c>
      <c r="D210" s="21" t="s">
        <v>89</v>
      </c>
      <c r="E210" s="21"/>
      <c r="F210" s="21"/>
      <c r="G210" s="6">
        <v>5850</v>
      </c>
      <c r="H210" s="6">
        <v>5850</v>
      </c>
      <c r="I210" s="6">
        <v>5850</v>
      </c>
      <c r="J210" s="6">
        <v>0</v>
      </c>
      <c r="K210" s="6">
        <v>5850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  <c r="EM210" s="64"/>
      <c r="EN210" s="64"/>
    </row>
    <row r="211" spans="1:144" s="18" customFormat="1" ht="18" customHeight="1" hidden="1">
      <c r="A211" s="19"/>
      <c r="B211" s="20"/>
      <c r="C211" s="20">
        <v>4430</v>
      </c>
      <c r="D211" s="21" t="s">
        <v>59</v>
      </c>
      <c r="E211" s="21"/>
      <c r="F211" s="21"/>
      <c r="G211" s="6">
        <v>7100</v>
      </c>
      <c r="H211" s="6">
        <v>7100</v>
      </c>
      <c r="I211" s="6">
        <v>7100</v>
      </c>
      <c r="J211" s="6">
        <v>0</v>
      </c>
      <c r="K211" s="6">
        <v>7100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  <c r="EM211" s="64"/>
      <c r="EN211" s="64"/>
    </row>
    <row r="212" spans="1:144" s="18" customFormat="1" ht="18" customHeight="1" hidden="1">
      <c r="A212" s="19"/>
      <c r="B212" s="20"/>
      <c r="C212" s="20">
        <v>4440</v>
      </c>
      <c r="D212" s="21" t="s">
        <v>90</v>
      </c>
      <c r="E212" s="21"/>
      <c r="F212" s="21"/>
      <c r="G212" s="6">
        <v>132936</v>
      </c>
      <c r="H212" s="6">
        <v>132936</v>
      </c>
      <c r="I212" s="6">
        <v>132936</v>
      </c>
      <c r="J212" s="6">
        <v>0</v>
      </c>
      <c r="K212" s="6">
        <v>132936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  <c r="EM212" s="64"/>
      <c r="EN212" s="64"/>
    </row>
    <row r="213" spans="1:144" s="18" customFormat="1" ht="18" customHeight="1" hidden="1">
      <c r="A213" s="19"/>
      <c r="B213" s="20"/>
      <c r="C213" s="20">
        <v>4580</v>
      </c>
      <c r="D213" s="21" t="s">
        <v>7</v>
      </c>
      <c r="E213" s="21"/>
      <c r="F213" s="21"/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  <c r="EM213" s="64"/>
      <c r="EN213" s="64"/>
    </row>
    <row r="214" spans="1:144" s="18" customFormat="1" ht="25.5" hidden="1">
      <c r="A214" s="19"/>
      <c r="B214" s="20"/>
      <c r="C214" s="20" t="s">
        <v>73</v>
      </c>
      <c r="D214" s="21" t="s">
        <v>91</v>
      </c>
      <c r="E214" s="21"/>
      <c r="F214" s="21"/>
      <c r="G214" s="6">
        <v>700</v>
      </c>
      <c r="H214" s="6">
        <v>700</v>
      </c>
      <c r="I214" s="6">
        <v>700</v>
      </c>
      <c r="J214" s="6">
        <v>0</v>
      </c>
      <c r="K214" s="6">
        <v>700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  <c r="EM214" s="64"/>
      <c r="EN214" s="64"/>
    </row>
    <row r="215" spans="1:144" s="18" customFormat="1" ht="24.75" customHeight="1" hidden="1">
      <c r="A215" s="19"/>
      <c r="B215" s="20"/>
      <c r="C215" s="20">
        <v>6050</v>
      </c>
      <c r="D215" s="21" t="s">
        <v>66</v>
      </c>
      <c r="E215" s="21"/>
      <c r="F215" s="21"/>
      <c r="G215" s="6">
        <v>10000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10000</v>
      </c>
      <c r="R215" s="18">
        <v>0</v>
      </c>
      <c r="S215" s="18">
        <v>0</v>
      </c>
      <c r="T215" s="18">
        <v>0</v>
      </c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  <c r="EM215" s="64"/>
      <c r="EN215" s="64"/>
    </row>
    <row r="216" spans="1:144" s="74" customFormat="1" ht="26.25" customHeight="1" hidden="1">
      <c r="A216" s="70"/>
      <c r="B216" s="71" t="s">
        <v>119</v>
      </c>
      <c r="C216" s="71"/>
      <c r="D216" s="72" t="s">
        <v>208</v>
      </c>
      <c r="E216" s="72">
        <f>SUM(E217:E229)</f>
        <v>0</v>
      </c>
      <c r="F216" s="72">
        <f>SUM(F217:F229)</f>
        <v>0</v>
      </c>
      <c r="G216" s="72">
        <f aca="true" t="shared" si="33" ref="G216:T216">SUM(G217:G229)</f>
        <v>352880</v>
      </c>
      <c r="H216" s="72">
        <f t="shared" si="33"/>
        <v>352880</v>
      </c>
      <c r="I216" s="72">
        <f t="shared" si="33"/>
        <v>351580</v>
      </c>
      <c r="J216" s="72">
        <f t="shared" si="33"/>
        <v>284095</v>
      </c>
      <c r="K216" s="72">
        <f t="shared" si="33"/>
        <v>67485</v>
      </c>
      <c r="L216" s="72">
        <f t="shared" si="33"/>
        <v>0</v>
      </c>
      <c r="M216" s="72">
        <f t="shared" si="33"/>
        <v>1300</v>
      </c>
      <c r="N216" s="72">
        <f t="shared" si="33"/>
        <v>0</v>
      </c>
      <c r="O216" s="72">
        <f t="shared" si="33"/>
        <v>0</v>
      </c>
      <c r="P216" s="72">
        <f t="shared" si="33"/>
        <v>0</v>
      </c>
      <c r="Q216" s="72">
        <f t="shared" si="33"/>
        <v>0</v>
      </c>
      <c r="R216" s="72">
        <f t="shared" si="33"/>
        <v>0</v>
      </c>
      <c r="S216" s="72">
        <f t="shared" si="33"/>
        <v>0</v>
      </c>
      <c r="T216" s="72">
        <f t="shared" si="33"/>
        <v>0</v>
      </c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</row>
    <row r="217" spans="1:144" s="18" customFormat="1" ht="25.5" customHeight="1" hidden="1">
      <c r="A217" s="19"/>
      <c r="B217" s="20"/>
      <c r="C217" s="20">
        <v>3020</v>
      </c>
      <c r="D217" s="21" t="s">
        <v>214</v>
      </c>
      <c r="E217" s="21"/>
      <c r="F217" s="21"/>
      <c r="G217" s="6">
        <v>1300</v>
      </c>
      <c r="H217" s="6">
        <v>1300</v>
      </c>
      <c r="I217" s="6">
        <v>0</v>
      </c>
      <c r="J217" s="6">
        <v>0</v>
      </c>
      <c r="K217" s="6">
        <v>0</v>
      </c>
      <c r="L217" s="6">
        <v>0</v>
      </c>
      <c r="M217" s="61">
        <v>1300</v>
      </c>
      <c r="N217" s="61">
        <v>0</v>
      </c>
      <c r="O217" s="61">
        <v>0</v>
      </c>
      <c r="P217" s="61">
        <v>0</v>
      </c>
      <c r="Q217" s="61">
        <v>0</v>
      </c>
      <c r="R217" s="61">
        <v>0</v>
      </c>
      <c r="S217" s="61">
        <v>0</v>
      </c>
      <c r="T217" s="6">
        <v>0</v>
      </c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  <c r="EM217" s="64"/>
      <c r="EN217" s="64"/>
    </row>
    <row r="218" spans="1:144" s="18" customFormat="1" ht="18" customHeight="1" hidden="1">
      <c r="A218" s="19"/>
      <c r="B218" s="20"/>
      <c r="C218" s="20">
        <v>4010</v>
      </c>
      <c r="D218" s="21" t="s">
        <v>85</v>
      </c>
      <c r="E218" s="21"/>
      <c r="F218" s="21"/>
      <c r="G218" s="6">
        <v>225816</v>
      </c>
      <c r="H218" s="6">
        <v>225816</v>
      </c>
      <c r="I218" s="6">
        <v>225816</v>
      </c>
      <c r="J218" s="6">
        <v>225816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  <c r="EM218" s="64"/>
      <c r="EN218" s="64"/>
    </row>
    <row r="219" spans="1:144" s="18" customFormat="1" ht="18" customHeight="1" hidden="1">
      <c r="A219" s="19"/>
      <c r="B219" s="20"/>
      <c r="C219" s="20">
        <v>4040</v>
      </c>
      <c r="D219" s="21" t="s">
        <v>86</v>
      </c>
      <c r="E219" s="21"/>
      <c r="F219" s="21"/>
      <c r="G219" s="6">
        <v>15746</v>
      </c>
      <c r="H219" s="6">
        <v>15746</v>
      </c>
      <c r="I219" s="6">
        <v>15746</v>
      </c>
      <c r="J219" s="6">
        <v>15746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  <c r="EM219" s="64"/>
      <c r="EN219" s="64"/>
    </row>
    <row r="220" spans="1:144" s="18" customFormat="1" ht="18" customHeight="1" hidden="1">
      <c r="A220" s="19"/>
      <c r="B220" s="20"/>
      <c r="C220" s="20">
        <v>4110</v>
      </c>
      <c r="D220" s="21" t="s">
        <v>54</v>
      </c>
      <c r="E220" s="21"/>
      <c r="F220" s="21"/>
      <c r="G220" s="6">
        <v>36626</v>
      </c>
      <c r="H220" s="6">
        <v>36626</v>
      </c>
      <c r="I220" s="6">
        <v>36626</v>
      </c>
      <c r="J220" s="6">
        <v>36626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  <c r="EM220" s="64"/>
      <c r="EN220" s="64"/>
    </row>
    <row r="221" spans="1:144" s="18" customFormat="1" ht="18" customHeight="1" hidden="1">
      <c r="A221" s="19"/>
      <c r="B221" s="20"/>
      <c r="C221" s="20">
        <v>4120</v>
      </c>
      <c r="D221" s="21" t="s">
        <v>87</v>
      </c>
      <c r="E221" s="21"/>
      <c r="F221" s="21"/>
      <c r="G221" s="6">
        <v>5907</v>
      </c>
      <c r="H221" s="6">
        <v>5907</v>
      </c>
      <c r="I221" s="6">
        <v>5907</v>
      </c>
      <c r="J221" s="6">
        <v>5907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  <c r="EM221" s="64"/>
      <c r="EN221" s="64"/>
    </row>
    <row r="222" spans="1:144" s="18" customFormat="1" ht="18" customHeight="1" hidden="1">
      <c r="A222" s="19"/>
      <c r="B222" s="20"/>
      <c r="C222" s="20">
        <v>4210</v>
      </c>
      <c r="D222" s="21" t="s">
        <v>56</v>
      </c>
      <c r="E222" s="21"/>
      <c r="F222" s="21"/>
      <c r="G222" s="6">
        <v>32600</v>
      </c>
      <c r="H222" s="6">
        <v>32600</v>
      </c>
      <c r="I222" s="6">
        <v>32600</v>
      </c>
      <c r="J222" s="6">
        <v>0</v>
      </c>
      <c r="K222" s="6">
        <v>32600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  <c r="EM222" s="64"/>
      <c r="EN222" s="64"/>
    </row>
    <row r="223" spans="1:144" s="18" customFormat="1" ht="27" customHeight="1" hidden="1">
      <c r="A223" s="19"/>
      <c r="B223" s="20"/>
      <c r="C223" s="20" t="s">
        <v>76</v>
      </c>
      <c r="D223" s="21" t="s">
        <v>215</v>
      </c>
      <c r="E223" s="21"/>
      <c r="F223" s="21"/>
      <c r="G223" s="6">
        <v>200</v>
      </c>
      <c r="H223" s="6">
        <v>200</v>
      </c>
      <c r="I223" s="6">
        <v>200</v>
      </c>
      <c r="J223" s="6">
        <v>0</v>
      </c>
      <c r="K223" s="6">
        <v>200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  <c r="EM223" s="64"/>
      <c r="EN223" s="64"/>
    </row>
    <row r="224" spans="1:144" s="18" customFormat="1" ht="27" customHeight="1" hidden="1">
      <c r="A224" s="19"/>
      <c r="B224" s="20"/>
      <c r="C224" s="20">
        <v>4240</v>
      </c>
      <c r="D224" s="21" t="s">
        <v>128</v>
      </c>
      <c r="E224" s="21"/>
      <c r="F224" s="21"/>
      <c r="G224" s="6">
        <v>1000</v>
      </c>
      <c r="H224" s="6">
        <v>1000</v>
      </c>
      <c r="I224" s="6">
        <v>1000</v>
      </c>
      <c r="J224" s="6">
        <v>0</v>
      </c>
      <c r="K224" s="6">
        <v>1000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  <c r="EM224" s="64"/>
      <c r="EN224" s="64"/>
    </row>
    <row r="225" spans="1:144" s="18" customFormat="1" ht="18" customHeight="1" hidden="1">
      <c r="A225" s="19"/>
      <c r="B225" s="20"/>
      <c r="C225" s="20">
        <v>4260</v>
      </c>
      <c r="D225" s="21" t="s">
        <v>64</v>
      </c>
      <c r="E225" s="21"/>
      <c r="F225" s="21"/>
      <c r="G225" s="6">
        <v>17590</v>
      </c>
      <c r="H225" s="6">
        <v>17590</v>
      </c>
      <c r="I225" s="6">
        <v>17590</v>
      </c>
      <c r="J225" s="6">
        <v>0</v>
      </c>
      <c r="K225" s="6">
        <v>17590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  <c r="EM225" s="64"/>
      <c r="EN225" s="64"/>
    </row>
    <row r="226" spans="1:144" s="18" customFormat="1" ht="18" customHeight="1" hidden="1">
      <c r="A226" s="19"/>
      <c r="B226" s="20"/>
      <c r="C226" s="20">
        <v>4270</v>
      </c>
      <c r="D226" s="21" t="s">
        <v>57</v>
      </c>
      <c r="E226" s="21"/>
      <c r="F226" s="21"/>
      <c r="G226" s="6">
        <v>200</v>
      </c>
      <c r="H226" s="6">
        <v>200</v>
      </c>
      <c r="I226" s="6">
        <v>200</v>
      </c>
      <c r="J226" s="6">
        <v>0</v>
      </c>
      <c r="K226" s="6">
        <v>200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  <c r="EM226" s="64"/>
      <c r="EN226" s="64"/>
    </row>
    <row r="227" spans="1:144" s="18" customFormat="1" ht="18" customHeight="1" hidden="1">
      <c r="A227" s="19"/>
      <c r="B227" s="20"/>
      <c r="C227" s="20">
        <v>4280</v>
      </c>
      <c r="D227" s="21" t="s">
        <v>88</v>
      </c>
      <c r="E227" s="21"/>
      <c r="F227" s="21"/>
      <c r="G227" s="6">
        <v>70</v>
      </c>
      <c r="H227" s="6">
        <v>70</v>
      </c>
      <c r="I227" s="6">
        <v>70</v>
      </c>
      <c r="J227" s="6">
        <v>0</v>
      </c>
      <c r="K227" s="6">
        <v>70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  <c r="EM227" s="64"/>
      <c r="EN227" s="64"/>
    </row>
    <row r="228" spans="1:144" s="18" customFormat="1" ht="18" customHeight="1" hidden="1">
      <c r="A228" s="19"/>
      <c r="B228" s="20"/>
      <c r="C228" s="20">
        <v>4300</v>
      </c>
      <c r="D228" s="21" t="s">
        <v>58</v>
      </c>
      <c r="E228" s="21"/>
      <c r="F228" s="21"/>
      <c r="G228" s="6">
        <v>500</v>
      </c>
      <c r="H228" s="6">
        <v>500</v>
      </c>
      <c r="I228" s="6">
        <v>500</v>
      </c>
      <c r="J228" s="6">
        <v>0</v>
      </c>
      <c r="K228" s="6">
        <v>500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  <c r="EM228" s="64"/>
      <c r="EN228" s="64"/>
    </row>
    <row r="229" spans="1:144" s="18" customFormat="1" ht="18" customHeight="1" hidden="1">
      <c r="A229" s="19"/>
      <c r="B229" s="20"/>
      <c r="C229" s="20">
        <v>4440</v>
      </c>
      <c r="D229" s="21" t="s">
        <v>90</v>
      </c>
      <c r="E229" s="21"/>
      <c r="F229" s="21"/>
      <c r="G229" s="6">
        <v>15325</v>
      </c>
      <c r="H229" s="6">
        <v>15325</v>
      </c>
      <c r="I229" s="6">
        <v>15325</v>
      </c>
      <c r="J229" s="6">
        <v>0</v>
      </c>
      <c r="K229" s="6">
        <v>15325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  <c r="EM229" s="64"/>
      <c r="EN229" s="64"/>
    </row>
    <row r="230" spans="1:144" s="74" customFormat="1" ht="18" customHeight="1" hidden="1">
      <c r="A230" s="70"/>
      <c r="B230" s="71" t="s">
        <v>25</v>
      </c>
      <c r="C230" s="71"/>
      <c r="D230" s="72" t="s">
        <v>129</v>
      </c>
      <c r="E230" s="72">
        <f>SUM(E231:E252)</f>
        <v>0</v>
      </c>
      <c r="F230" s="72">
        <f aca="true" t="shared" si="34" ref="F230:T230">SUM(F231:F252)</f>
        <v>0</v>
      </c>
      <c r="G230" s="72">
        <f t="shared" si="34"/>
        <v>979193</v>
      </c>
      <c r="H230" s="72">
        <f t="shared" si="34"/>
        <v>965193</v>
      </c>
      <c r="I230" s="72">
        <f t="shared" si="34"/>
        <v>962513</v>
      </c>
      <c r="J230" s="72">
        <f t="shared" si="34"/>
        <v>721460</v>
      </c>
      <c r="K230" s="72">
        <f t="shared" si="34"/>
        <v>241053</v>
      </c>
      <c r="L230" s="72">
        <f t="shared" si="34"/>
        <v>0</v>
      </c>
      <c r="M230" s="72">
        <f t="shared" si="34"/>
        <v>2680</v>
      </c>
      <c r="N230" s="72">
        <f t="shared" si="34"/>
        <v>0</v>
      </c>
      <c r="O230" s="72">
        <f t="shared" si="34"/>
        <v>0</v>
      </c>
      <c r="P230" s="72">
        <f t="shared" si="34"/>
        <v>0</v>
      </c>
      <c r="Q230" s="72">
        <f t="shared" si="34"/>
        <v>14000</v>
      </c>
      <c r="R230" s="72">
        <f t="shared" si="34"/>
        <v>14000</v>
      </c>
      <c r="S230" s="72">
        <f t="shared" si="34"/>
        <v>0</v>
      </c>
      <c r="T230" s="72">
        <f t="shared" si="34"/>
        <v>0</v>
      </c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</row>
    <row r="231" spans="1:144" s="18" customFormat="1" ht="24.75" customHeight="1" hidden="1">
      <c r="A231" s="19"/>
      <c r="B231" s="20"/>
      <c r="C231" s="20">
        <v>3020</v>
      </c>
      <c r="D231" s="21" t="s">
        <v>214</v>
      </c>
      <c r="E231" s="21"/>
      <c r="F231" s="21"/>
      <c r="G231" s="6">
        <v>2680</v>
      </c>
      <c r="H231" s="6">
        <v>2680</v>
      </c>
      <c r="I231" s="6">
        <v>0</v>
      </c>
      <c r="J231" s="6">
        <v>0</v>
      </c>
      <c r="K231" s="6">
        <v>0</v>
      </c>
      <c r="L231" s="6">
        <v>0</v>
      </c>
      <c r="M231" s="61">
        <v>2680</v>
      </c>
      <c r="N231" s="61">
        <v>0</v>
      </c>
      <c r="O231" s="61">
        <v>0</v>
      </c>
      <c r="P231" s="61">
        <v>0</v>
      </c>
      <c r="Q231" s="61">
        <v>0</v>
      </c>
      <c r="R231" s="61">
        <v>0</v>
      </c>
      <c r="S231" s="61">
        <v>0</v>
      </c>
      <c r="T231" s="6">
        <v>0</v>
      </c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  <c r="EM231" s="64"/>
      <c r="EN231" s="64"/>
    </row>
    <row r="232" spans="1:144" s="18" customFormat="1" ht="18" customHeight="1" hidden="1">
      <c r="A232" s="19"/>
      <c r="B232" s="20"/>
      <c r="C232" s="20">
        <v>4010</v>
      </c>
      <c r="D232" s="21" t="s">
        <v>85</v>
      </c>
      <c r="E232" s="21"/>
      <c r="F232" s="21"/>
      <c r="G232" s="6">
        <v>571536</v>
      </c>
      <c r="H232" s="6">
        <v>571536</v>
      </c>
      <c r="I232" s="6">
        <v>571536</v>
      </c>
      <c r="J232" s="6">
        <v>571536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  <c r="EM232" s="64"/>
      <c r="EN232" s="64"/>
    </row>
    <row r="233" spans="1:144" s="18" customFormat="1" ht="18" customHeight="1" hidden="1">
      <c r="A233" s="19"/>
      <c r="B233" s="20"/>
      <c r="C233" s="20">
        <v>4040</v>
      </c>
      <c r="D233" s="21" t="s">
        <v>86</v>
      </c>
      <c r="E233" s="21"/>
      <c r="F233" s="21"/>
      <c r="G233" s="6">
        <v>43000</v>
      </c>
      <c r="H233" s="6">
        <v>43000</v>
      </c>
      <c r="I233" s="6">
        <v>43000</v>
      </c>
      <c r="J233" s="6">
        <v>43000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  <c r="EM233" s="64"/>
      <c r="EN233" s="64"/>
    </row>
    <row r="234" spans="1:144" s="18" customFormat="1" ht="18" customHeight="1" hidden="1">
      <c r="A234" s="19"/>
      <c r="B234" s="20"/>
      <c r="C234" s="20">
        <v>4110</v>
      </c>
      <c r="D234" s="21" t="s">
        <v>54</v>
      </c>
      <c r="E234" s="21"/>
      <c r="F234" s="21"/>
      <c r="G234" s="6">
        <v>92073</v>
      </c>
      <c r="H234" s="6">
        <v>92073</v>
      </c>
      <c r="I234" s="6">
        <v>92073</v>
      </c>
      <c r="J234" s="6">
        <v>92073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  <c r="EM234" s="64"/>
      <c r="EN234" s="64"/>
    </row>
    <row r="235" spans="1:144" s="18" customFormat="1" ht="18" customHeight="1" hidden="1">
      <c r="A235" s="19"/>
      <c r="B235" s="20"/>
      <c r="C235" s="20">
        <v>4120</v>
      </c>
      <c r="D235" s="21" t="s">
        <v>87</v>
      </c>
      <c r="E235" s="21"/>
      <c r="F235" s="21"/>
      <c r="G235" s="6">
        <v>14851</v>
      </c>
      <c r="H235" s="6">
        <v>14851</v>
      </c>
      <c r="I235" s="6">
        <v>14851</v>
      </c>
      <c r="J235" s="6">
        <v>14851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  <c r="EM235" s="64"/>
      <c r="EN235" s="64"/>
    </row>
    <row r="236" spans="1:144" s="18" customFormat="1" ht="18" customHeight="1" hidden="1">
      <c r="A236" s="19"/>
      <c r="B236" s="20"/>
      <c r="C236" s="20" t="s">
        <v>51</v>
      </c>
      <c r="D236" s="21" t="s">
        <v>55</v>
      </c>
      <c r="E236" s="21"/>
      <c r="F236" s="21"/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  <c r="EM236" s="64"/>
      <c r="EN236" s="64"/>
    </row>
    <row r="237" spans="1:144" s="18" customFormat="1" ht="18" customHeight="1" hidden="1">
      <c r="A237" s="19"/>
      <c r="B237" s="20"/>
      <c r="C237" s="20">
        <v>4210</v>
      </c>
      <c r="D237" s="21" t="s">
        <v>56</v>
      </c>
      <c r="E237" s="21"/>
      <c r="F237" s="21"/>
      <c r="G237" s="6">
        <v>74300</v>
      </c>
      <c r="H237" s="6">
        <v>74300</v>
      </c>
      <c r="I237" s="6">
        <v>74300</v>
      </c>
      <c r="J237" s="6">
        <v>0</v>
      </c>
      <c r="K237" s="6">
        <v>74300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  <c r="EM237" s="64"/>
      <c r="EN237" s="64"/>
    </row>
    <row r="238" spans="1:144" s="18" customFormat="1" ht="18" customHeight="1" hidden="1">
      <c r="A238" s="19"/>
      <c r="B238" s="20"/>
      <c r="C238" s="20">
        <v>4220</v>
      </c>
      <c r="D238" s="21" t="s">
        <v>130</v>
      </c>
      <c r="E238" s="21"/>
      <c r="F238" s="21"/>
      <c r="G238" s="6">
        <v>72000</v>
      </c>
      <c r="H238" s="6">
        <v>72000</v>
      </c>
      <c r="I238" s="6">
        <v>72000</v>
      </c>
      <c r="J238" s="6">
        <v>0</v>
      </c>
      <c r="K238" s="6">
        <v>72000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  <c r="EM238" s="64"/>
      <c r="EN238" s="64"/>
    </row>
    <row r="239" spans="1:144" s="18" customFormat="1" ht="27" customHeight="1" hidden="1">
      <c r="A239" s="19"/>
      <c r="B239" s="20"/>
      <c r="C239" s="20" t="s">
        <v>76</v>
      </c>
      <c r="D239" s="21" t="s">
        <v>215</v>
      </c>
      <c r="E239" s="21"/>
      <c r="F239" s="21"/>
      <c r="G239" s="6">
        <v>350</v>
      </c>
      <c r="H239" s="6">
        <v>350</v>
      </c>
      <c r="I239" s="6">
        <v>350</v>
      </c>
      <c r="J239" s="6">
        <v>0</v>
      </c>
      <c r="K239" s="6">
        <v>350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  <c r="EM239" s="64"/>
      <c r="EN239" s="64"/>
    </row>
    <row r="240" spans="1:144" s="18" customFormat="1" ht="26.25" customHeight="1" hidden="1">
      <c r="A240" s="19"/>
      <c r="B240" s="20"/>
      <c r="C240" s="20">
        <v>4240</v>
      </c>
      <c r="D240" s="21" t="s">
        <v>131</v>
      </c>
      <c r="E240" s="21"/>
      <c r="F240" s="21"/>
      <c r="G240" s="6">
        <v>5000</v>
      </c>
      <c r="H240" s="6">
        <v>5000</v>
      </c>
      <c r="I240" s="6">
        <v>5000</v>
      </c>
      <c r="J240" s="6">
        <v>0</v>
      </c>
      <c r="K240" s="6">
        <v>5000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  <c r="EM240" s="64"/>
      <c r="EN240" s="64"/>
    </row>
    <row r="241" spans="1:144" s="18" customFormat="1" ht="18" customHeight="1" hidden="1">
      <c r="A241" s="19"/>
      <c r="B241" s="20"/>
      <c r="C241" s="20">
        <v>4260</v>
      </c>
      <c r="D241" s="21" t="s">
        <v>64</v>
      </c>
      <c r="E241" s="21"/>
      <c r="F241" s="21"/>
      <c r="G241" s="6">
        <v>28150</v>
      </c>
      <c r="H241" s="6">
        <v>28150</v>
      </c>
      <c r="I241" s="6">
        <v>28150</v>
      </c>
      <c r="J241" s="6">
        <v>0</v>
      </c>
      <c r="K241" s="6">
        <v>28150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  <c r="EM241" s="64"/>
      <c r="EN241" s="64"/>
    </row>
    <row r="242" spans="1:144" s="18" customFormat="1" ht="18" customHeight="1" hidden="1">
      <c r="A242" s="19"/>
      <c r="B242" s="20"/>
      <c r="C242" s="20">
        <v>4270</v>
      </c>
      <c r="D242" s="21" t="s">
        <v>57</v>
      </c>
      <c r="E242" s="21"/>
      <c r="F242" s="21"/>
      <c r="G242" s="6">
        <v>2250</v>
      </c>
      <c r="H242" s="6">
        <v>2250</v>
      </c>
      <c r="I242" s="6">
        <v>2250</v>
      </c>
      <c r="J242" s="6">
        <v>0</v>
      </c>
      <c r="K242" s="6">
        <v>2250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  <c r="EM242" s="64"/>
      <c r="EN242" s="64"/>
    </row>
    <row r="243" spans="1:144" s="18" customFormat="1" ht="18" customHeight="1" hidden="1">
      <c r="A243" s="19"/>
      <c r="B243" s="20"/>
      <c r="C243" s="20">
        <v>4280</v>
      </c>
      <c r="D243" s="21" t="s">
        <v>88</v>
      </c>
      <c r="E243" s="21"/>
      <c r="F243" s="21"/>
      <c r="G243" s="6">
        <v>840</v>
      </c>
      <c r="H243" s="6">
        <v>840</v>
      </c>
      <c r="I243" s="6">
        <v>840</v>
      </c>
      <c r="J243" s="6">
        <v>0</v>
      </c>
      <c r="K243" s="6">
        <v>840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  <c r="EM243" s="64"/>
      <c r="EN243" s="64"/>
    </row>
    <row r="244" spans="1:144" s="18" customFormat="1" ht="18" customHeight="1" hidden="1">
      <c r="A244" s="19"/>
      <c r="B244" s="20"/>
      <c r="C244" s="20">
        <v>4300</v>
      </c>
      <c r="D244" s="21" t="s">
        <v>58</v>
      </c>
      <c r="E244" s="21"/>
      <c r="F244" s="21"/>
      <c r="G244" s="6">
        <v>5400</v>
      </c>
      <c r="H244" s="6">
        <v>5400</v>
      </c>
      <c r="I244" s="6">
        <v>5400</v>
      </c>
      <c r="J244" s="6">
        <v>0</v>
      </c>
      <c r="K244" s="6">
        <v>5400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  <c r="EM244" s="64"/>
      <c r="EN244" s="64"/>
    </row>
    <row r="245" spans="1:144" s="18" customFormat="1" ht="18" customHeight="1" hidden="1">
      <c r="A245" s="19"/>
      <c r="B245" s="20"/>
      <c r="C245" s="20" t="s">
        <v>78</v>
      </c>
      <c r="D245" s="21" t="s">
        <v>217</v>
      </c>
      <c r="E245" s="21"/>
      <c r="F245" s="21"/>
      <c r="G245" s="6">
        <v>700</v>
      </c>
      <c r="H245" s="6">
        <v>700</v>
      </c>
      <c r="I245" s="6">
        <v>700</v>
      </c>
      <c r="J245" s="6">
        <v>0</v>
      </c>
      <c r="K245" s="6">
        <v>700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  <c r="EM245" s="64"/>
      <c r="EN245" s="64"/>
    </row>
    <row r="246" spans="1:144" s="18" customFormat="1" ht="39" customHeight="1" hidden="1">
      <c r="A246" s="19"/>
      <c r="B246" s="20"/>
      <c r="C246" s="20" t="s">
        <v>74</v>
      </c>
      <c r="D246" s="21" t="s">
        <v>211</v>
      </c>
      <c r="E246" s="21"/>
      <c r="F246" s="21"/>
      <c r="G246" s="6">
        <v>770</v>
      </c>
      <c r="H246" s="6">
        <v>770</v>
      </c>
      <c r="I246" s="6">
        <v>770</v>
      </c>
      <c r="J246" s="6">
        <v>0</v>
      </c>
      <c r="K246" s="6">
        <v>770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  <c r="EM246" s="64"/>
      <c r="EN246" s="64"/>
    </row>
    <row r="247" spans="1:144" s="18" customFormat="1" ht="39" customHeight="1" hidden="1">
      <c r="A247" s="19"/>
      <c r="B247" s="20"/>
      <c r="C247" s="20" t="s">
        <v>79</v>
      </c>
      <c r="D247" s="21" t="s">
        <v>216</v>
      </c>
      <c r="E247" s="21"/>
      <c r="F247" s="21"/>
      <c r="G247" s="6">
        <v>1300</v>
      </c>
      <c r="H247" s="6">
        <v>1300</v>
      </c>
      <c r="I247" s="6">
        <v>1300</v>
      </c>
      <c r="J247" s="6">
        <v>0</v>
      </c>
      <c r="K247" s="6">
        <v>1300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  <c r="EM247" s="64"/>
      <c r="EN247" s="64"/>
    </row>
    <row r="248" spans="1:144" s="18" customFormat="1" ht="18" customHeight="1" hidden="1">
      <c r="A248" s="19"/>
      <c r="B248" s="20"/>
      <c r="C248" s="20">
        <v>4410</v>
      </c>
      <c r="D248" s="21" t="s">
        <v>89</v>
      </c>
      <c r="E248" s="21"/>
      <c r="F248" s="21"/>
      <c r="G248" s="6">
        <v>400</v>
      </c>
      <c r="H248" s="6">
        <v>400</v>
      </c>
      <c r="I248" s="6">
        <v>400</v>
      </c>
      <c r="J248" s="6">
        <v>0</v>
      </c>
      <c r="K248" s="6">
        <v>400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  <c r="EM248" s="64"/>
      <c r="EN248" s="64"/>
    </row>
    <row r="249" spans="1:144" s="18" customFormat="1" ht="18" customHeight="1" hidden="1">
      <c r="A249" s="19"/>
      <c r="B249" s="20"/>
      <c r="C249" s="20">
        <v>4430</v>
      </c>
      <c r="D249" s="21" t="s">
        <v>59</v>
      </c>
      <c r="E249" s="21"/>
      <c r="F249" s="21"/>
      <c r="G249" s="6">
        <v>5450</v>
      </c>
      <c r="H249" s="6">
        <v>5450</v>
      </c>
      <c r="I249" s="6">
        <v>5450</v>
      </c>
      <c r="J249" s="6">
        <v>0</v>
      </c>
      <c r="K249" s="6">
        <v>5450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  <c r="EM249" s="64"/>
      <c r="EN249" s="64"/>
    </row>
    <row r="250" spans="1:144" s="18" customFormat="1" ht="18" customHeight="1" hidden="1">
      <c r="A250" s="19"/>
      <c r="B250" s="20"/>
      <c r="C250" s="20">
        <v>4440</v>
      </c>
      <c r="D250" s="21" t="s">
        <v>90</v>
      </c>
      <c r="E250" s="21"/>
      <c r="F250" s="21"/>
      <c r="G250" s="6">
        <v>43843</v>
      </c>
      <c r="H250" s="6">
        <v>43843</v>
      </c>
      <c r="I250" s="6">
        <v>43843</v>
      </c>
      <c r="J250" s="6">
        <v>0</v>
      </c>
      <c r="K250" s="6">
        <v>43843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  <c r="EM250" s="64"/>
      <c r="EN250" s="64"/>
    </row>
    <row r="251" spans="1:144" s="18" customFormat="1" ht="25.5" hidden="1">
      <c r="A251" s="19"/>
      <c r="B251" s="20"/>
      <c r="C251" s="20" t="s">
        <v>73</v>
      </c>
      <c r="D251" s="21" t="s">
        <v>91</v>
      </c>
      <c r="E251" s="21"/>
      <c r="F251" s="21"/>
      <c r="G251" s="6">
        <v>300</v>
      </c>
      <c r="H251" s="6">
        <v>300</v>
      </c>
      <c r="I251" s="6">
        <v>300</v>
      </c>
      <c r="J251" s="6">
        <v>0</v>
      </c>
      <c r="K251" s="6">
        <v>300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  <c r="EM251" s="64"/>
      <c r="EN251" s="64"/>
    </row>
    <row r="252" spans="1:144" s="18" customFormat="1" ht="25.5" customHeight="1" hidden="1">
      <c r="A252" s="19"/>
      <c r="B252" s="20"/>
      <c r="C252" s="20">
        <v>6050</v>
      </c>
      <c r="D252" s="21" t="s">
        <v>66</v>
      </c>
      <c r="E252" s="21"/>
      <c r="F252" s="21"/>
      <c r="G252" s="6">
        <v>14000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14000</v>
      </c>
      <c r="R252" s="6">
        <v>14000</v>
      </c>
      <c r="S252" s="6">
        <v>0</v>
      </c>
      <c r="T252" s="6">
        <v>0</v>
      </c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  <c r="EM252" s="64"/>
      <c r="EN252" s="64"/>
    </row>
    <row r="253" spans="1:144" s="74" customFormat="1" ht="18.75" customHeight="1" hidden="1">
      <c r="A253" s="70"/>
      <c r="B253" s="71" t="s">
        <v>120</v>
      </c>
      <c r="C253" s="71"/>
      <c r="D253" s="72" t="s">
        <v>14</v>
      </c>
      <c r="E253" s="72">
        <f>SUM(E254:E276)</f>
        <v>0</v>
      </c>
      <c r="F253" s="72">
        <f>SUM(F254:F276)</f>
        <v>0</v>
      </c>
      <c r="G253" s="89">
        <f aca="true" t="shared" si="35" ref="G253:T253">SUM(G254:G276)</f>
        <v>1534229</v>
      </c>
      <c r="H253" s="81">
        <f t="shared" si="35"/>
        <v>1534229</v>
      </c>
      <c r="I253" s="81">
        <f t="shared" si="35"/>
        <v>1511052</v>
      </c>
      <c r="J253" s="81">
        <f t="shared" si="35"/>
        <v>1258764</v>
      </c>
      <c r="K253" s="81">
        <f t="shared" si="35"/>
        <v>252288</v>
      </c>
      <c r="L253" s="81">
        <f t="shared" si="35"/>
        <v>0</v>
      </c>
      <c r="M253" s="81">
        <f t="shared" si="35"/>
        <v>3500</v>
      </c>
      <c r="N253" s="81">
        <f t="shared" si="35"/>
        <v>19677</v>
      </c>
      <c r="O253" s="81">
        <f t="shared" si="35"/>
        <v>0</v>
      </c>
      <c r="P253" s="81">
        <f t="shared" si="35"/>
        <v>0</v>
      </c>
      <c r="Q253" s="81">
        <f t="shared" si="35"/>
        <v>0</v>
      </c>
      <c r="R253" s="81">
        <f t="shared" si="35"/>
        <v>0</v>
      </c>
      <c r="S253" s="81">
        <f t="shared" si="35"/>
        <v>0</v>
      </c>
      <c r="T253" s="81">
        <f t="shared" si="35"/>
        <v>0</v>
      </c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</row>
    <row r="254" spans="1:144" s="18" customFormat="1" ht="25.5" customHeight="1" hidden="1">
      <c r="A254" s="19"/>
      <c r="B254" s="20"/>
      <c r="C254" s="20" t="s">
        <v>69</v>
      </c>
      <c r="D254" s="21" t="s">
        <v>214</v>
      </c>
      <c r="E254" s="21"/>
      <c r="F254" s="21"/>
      <c r="G254" s="6">
        <v>3500</v>
      </c>
      <c r="H254" s="6">
        <v>3500</v>
      </c>
      <c r="I254" s="6">
        <v>0</v>
      </c>
      <c r="J254" s="6">
        <v>0</v>
      </c>
      <c r="K254" s="6">
        <v>0</v>
      </c>
      <c r="L254" s="6">
        <v>0</v>
      </c>
      <c r="M254" s="61">
        <v>3500</v>
      </c>
      <c r="N254" s="61">
        <v>0</v>
      </c>
      <c r="O254" s="61">
        <v>0</v>
      </c>
      <c r="P254" s="61">
        <v>0</v>
      </c>
      <c r="Q254" s="61">
        <v>0</v>
      </c>
      <c r="R254" s="61">
        <v>0</v>
      </c>
      <c r="S254" s="61">
        <v>0</v>
      </c>
      <c r="T254" s="6">
        <v>0</v>
      </c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  <c r="EM254" s="64"/>
      <c r="EN254" s="64"/>
    </row>
    <row r="255" spans="1:144" s="18" customFormat="1" ht="18" customHeight="1" hidden="1">
      <c r="A255" s="19"/>
      <c r="B255" s="20"/>
      <c r="C255" s="20" t="s">
        <v>100</v>
      </c>
      <c r="D255" s="21" t="s">
        <v>85</v>
      </c>
      <c r="E255" s="21"/>
      <c r="F255" s="21"/>
      <c r="G255" s="6">
        <v>995610</v>
      </c>
      <c r="H255" s="6">
        <v>995610</v>
      </c>
      <c r="I255" s="6">
        <v>995610</v>
      </c>
      <c r="J255" s="6">
        <v>995610</v>
      </c>
      <c r="K255" s="6">
        <v>0</v>
      </c>
      <c r="L255" s="6">
        <v>0</v>
      </c>
      <c r="M255" s="61">
        <v>0</v>
      </c>
      <c r="N255" s="61">
        <v>0</v>
      </c>
      <c r="O255" s="61">
        <v>0</v>
      </c>
      <c r="P255" s="61">
        <v>0</v>
      </c>
      <c r="Q255" s="61">
        <v>0</v>
      </c>
      <c r="R255" s="61">
        <v>0</v>
      </c>
      <c r="S255" s="61">
        <v>0</v>
      </c>
      <c r="T255" s="6">
        <v>0</v>
      </c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  <c r="EM255" s="64"/>
      <c r="EN255" s="64"/>
    </row>
    <row r="256" spans="1:144" s="18" customFormat="1" ht="18" customHeight="1" hidden="1">
      <c r="A256" s="19"/>
      <c r="B256" s="20"/>
      <c r="C256" s="20" t="s">
        <v>123</v>
      </c>
      <c r="D256" s="21" t="s">
        <v>86</v>
      </c>
      <c r="E256" s="21"/>
      <c r="F256" s="21"/>
      <c r="G256" s="6">
        <v>76600</v>
      </c>
      <c r="H256" s="6">
        <v>76600</v>
      </c>
      <c r="I256" s="6">
        <v>76600</v>
      </c>
      <c r="J256" s="6">
        <v>76600</v>
      </c>
      <c r="K256" s="6">
        <v>0</v>
      </c>
      <c r="L256" s="6">
        <v>0</v>
      </c>
      <c r="M256" s="61">
        <v>0</v>
      </c>
      <c r="N256" s="61">
        <v>0</v>
      </c>
      <c r="O256" s="61">
        <v>0</v>
      </c>
      <c r="P256" s="61">
        <v>0</v>
      </c>
      <c r="Q256" s="61">
        <v>0</v>
      </c>
      <c r="R256" s="61">
        <v>0</v>
      </c>
      <c r="S256" s="61">
        <v>0</v>
      </c>
      <c r="T256" s="6">
        <v>0</v>
      </c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  <c r="EM256" s="64"/>
      <c r="EN256" s="64"/>
    </row>
    <row r="257" spans="1:144" s="18" customFormat="1" ht="18" customHeight="1" hidden="1">
      <c r="A257" s="19"/>
      <c r="B257" s="20"/>
      <c r="C257" s="20" t="s">
        <v>49</v>
      </c>
      <c r="D257" s="21" t="s">
        <v>54</v>
      </c>
      <c r="E257" s="21"/>
      <c r="F257" s="21"/>
      <c r="G257" s="6">
        <v>160646</v>
      </c>
      <c r="H257" s="6">
        <v>160646</v>
      </c>
      <c r="I257" s="6">
        <v>160646</v>
      </c>
      <c r="J257" s="6">
        <v>160646</v>
      </c>
      <c r="K257" s="6">
        <v>0</v>
      </c>
      <c r="L257" s="6">
        <v>0</v>
      </c>
      <c r="M257" s="61">
        <v>0</v>
      </c>
      <c r="N257" s="61">
        <v>0</v>
      </c>
      <c r="O257" s="61">
        <v>0</v>
      </c>
      <c r="P257" s="61">
        <v>0</v>
      </c>
      <c r="Q257" s="61">
        <v>0</v>
      </c>
      <c r="R257" s="61">
        <v>0</v>
      </c>
      <c r="S257" s="61">
        <v>0</v>
      </c>
      <c r="T257" s="6">
        <v>0</v>
      </c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  <c r="EM257" s="64"/>
      <c r="EN257" s="64"/>
    </row>
    <row r="258" spans="1:144" s="18" customFormat="1" ht="18" customHeight="1" hidden="1">
      <c r="A258" s="19"/>
      <c r="B258" s="20"/>
      <c r="C258" s="20">
        <v>4111</v>
      </c>
      <c r="D258" s="21" t="s">
        <v>54</v>
      </c>
      <c r="E258" s="21"/>
      <c r="F258" s="21"/>
      <c r="G258" s="6">
        <v>555</v>
      </c>
      <c r="H258" s="6">
        <v>555</v>
      </c>
      <c r="I258" s="6">
        <v>0</v>
      </c>
      <c r="J258" s="6">
        <v>0</v>
      </c>
      <c r="K258" s="6">
        <v>0</v>
      </c>
      <c r="L258" s="6">
        <v>0</v>
      </c>
      <c r="M258" s="61">
        <v>0</v>
      </c>
      <c r="N258" s="61">
        <v>555</v>
      </c>
      <c r="O258" s="61">
        <v>0</v>
      </c>
      <c r="P258" s="61">
        <v>0</v>
      </c>
      <c r="Q258" s="61">
        <v>0</v>
      </c>
      <c r="R258" s="61">
        <v>0</v>
      </c>
      <c r="S258" s="61">
        <v>0</v>
      </c>
      <c r="T258" s="6">
        <v>0</v>
      </c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  <c r="EM258" s="64"/>
      <c r="EN258" s="64"/>
    </row>
    <row r="259" spans="1:144" s="18" customFormat="1" ht="18" customHeight="1" hidden="1">
      <c r="A259" s="19"/>
      <c r="B259" s="20"/>
      <c r="C259" s="20" t="s">
        <v>50</v>
      </c>
      <c r="D259" s="21" t="s">
        <v>87</v>
      </c>
      <c r="E259" s="21"/>
      <c r="F259" s="21"/>
      <c r="G259" s="6">
        <v>25908</v>
      </c>
      <c r="H259" s="6">
        <v>25908</v>
      </c>
      <c r="I259" s="6">
        <v>25908</v>
      </c>
      <c r="J259" s="6">
        <v>25908</v>
      </c>
      <c r="K259" s="6">
        <v>0</v>
      </c>
      <c r="L259" s="6">
        <v>0</v>
      </c>
      <c r="M259" s="61">
        <v>0</v>
      </c>
      <c r="N259" s="61">
        <v>0</v>
      </c>
      <c r="O259" s="61">
        <v>0</v>
      </c>
      <c r="P259" s="61">
        <v>0</v>
      </c>
      <c r="Q259" s="61">
        <v>0</v>
      </c>
      <c r="R259" s="61">
        <v>0</v>
      </c>
      <c r="S259" s="61">
        <v>0</v>
      </c>
      <c r="T259" s="6">
        <v>0</v>
      </c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  <c r="EM259" s="64"/>
      <c r="EN259" s="64"/>
    </row>
    <row r="260" spans="1:144" s="18" customFormat="1" ht="18" customHeight="1" hidden="1">
      <c r="A260" s="19"/>
      <c r="B260" s="20"/>
      <c r="C260" s="20">
        <v>4121</v>
      </c>
      <c r="D260" s="21" t="s">
        <v>87</v>
      </c>
      <c r="E260" s="21"/>
      <c r="F260" s="21"/>
      <c r="G260" s="6">
        <v>90</v>
      </c>
      <c r="H260" s="6">
        <v>90</v>
      </c>
      <c r="I260" s="6">
        <v>0</v>
      </c>
      <c r="J260" s="6">
        <v>0</v>
      </c>
      <c r="K260" s="6">
        <v>0</v>
      </c>
      <c r="L260" s="6">
        <v>0</v>
      </c>
      <c r="M260" s="61">
        <v>0</v>
      </c>
      <c r="N260" s="61">
        <v>90</v>
      </c>
      <c r="O260" s="61">
        <v>0</v>
      </c>
      <c r="P260" s="61">
        <v>0</v>
      </c>
      <c r="Q260" s="61">
        <v>0</v>
      </c>
      <c r="R260" s="61">
        <v>0</v>
      </c>
      <c r="S260" s="61">
        <v>0</v>
      </c>
      <c r="T260" s="6">
        <v>0</v>
      </c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  <c r="EM260" s="64"/>
      <c r="EN260" s="64"/>
    </row>
    <row r="261" spans="1:144" s="18" customFormat="1" ht="18" customHeight="1" hidden="1">
      <c r="A261" s="19"/>
      <c r="B261" s="20"/>
      <c r="C261" s="20">
        <v>4171</v>
      </c>
      <c r="D261" s="21" t="s">
        <v>55</v>
      </c>
      <c r="E261" s="21"/>
      <c r="F261" s="21"/>
      <c r="G261" s="6">
        <v>3650</v>
      </c>
      <c r="H261" s="6">
        <v>3650</v>
      </c>
      <c r="I261" s="6">
        <v>0</v>
      </c>
      <c r="J261" s="6">
        <v>0</v>
      </c>
      <c r="K261" s="6">
        <v>0</v>
      </c>
      <c r="L261" s="6">
        <v>0</v>
      </c>
      <c r="M261" s="61">
        <v>0</v>
      </c>
      <c r="N261" s="61">
        <v>3650</v>
      </c>
      <c r="O261" s="61">
        <v>0</v>
      </c>
      <c r="P261" s="61">
        <v>0</v>
      </c>
      <c r="Q261" s="61">
        <v>0</v>
      </c>
      <c r="R261" s="61">
        <v>0</v>
      </c>
      <c r="S261" s="61">
        <v>0</v>
      </c>
      <c r="T261" s="6">
        <v>0</v>
      </c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  <c r="EM261" s="64"/>
      <c r="EN261" s="64"/>
    </row>
    <row r="262" spans="1:144" s="18" customFormat="1" ht="18" customHeight="1" hidden="1">
      <c r="A262" s="19"/>
      <c r="B262" s="20"/>
      <c r="C262" s="20" t="s">
        <v>70</v>
      </c>
      <c r="D262" s="21" t="s">
        <v>56</v>
      </c>
      <c r="E262" s="21"/>
      <c r="F262" s="21"/>
      <c r="G262" s="6">
        <v>38851</v>
      </c>
      <c r="H262" s="6">
        <v>38851</v>
      </c>
      <c r="I262" s="6">
        <v>38851</v>
      </c>
      <c r="J262" s="6">
        <v>0</v>
      </c>
      <c r="K262" s="6">
        <v>38851</v>
      </c>
      <c r="L262" s="6">
        <v>0</v>
      </c>
      <c r="M262" s="61">
        <v>0</v>
      </c>
      <c r="N262" s="61">
        <v>0</v>
      </c>
      <c r="O262" s="61">
        <v>0</v>
      </c>
      <c r="P262" s="61">
        <v>0</v>
      </c>
      <c r="Q262" s="61">
        <v>0</v>
      </c>
      <c r="R262" s="61">
        <v>0</v>
      </c>
      <c r="S262" s="61">
        <v>0</v>
      </c>
      <c r="T262" s="6">
        <v>0</v>
      </c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  <c r="EM262" s="64"/>
      <c r="EN262" s="64"/>
    </row>
    <row r="263" spans="1:144" s="18" customFormat="1" ht="27" customHeight="1" hidden="1">
      <c r="A263" s="19"/>
      <c r="B263" s="20"/>
      <c r="C263" s="20" t="s">
        <v>76</v>
      </c>
      <c r="D263" s="21" t="s">
        <v>215</v>
      </c>
      <c r="E263" s="21"/>
      <c r="F263" s="21"/>
      <c r="G263" s="6">
        <v>500</v>
      </c>
      <c r="H263" s="6">
        <v>500</v>
      </c>
      <c r="I263" s="6">
        <v>500</v>
      </c>
      <c r="J263" s="6">
        <v>0</v>
      </c>
      <c r="K263" s="6">
        <v>500</v>
      </c>
      <c r="L263" s="6">
        <v>0</v>
      </c>
      <c r="M263" s="61">
        <v>0</v>
      </c>
      <c r="N263" s="61">
        <v>0</v>
      </c>
      <c r="O263" s="61">
        <v>0</v>
      </c>
      <c r="P263" s="61">
        <v>0</v>
      </c>
      <c r="Q263" s="61">
        <v>0</v>
      </c>
      <c r="R263" s="61">
        <v>0</v>
      </c>
      <c r="S263" s="61">
        <v>0</v>
      </c>
      <c r="T263" s="6">
        <v>0</v>
      </c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  <c r="EM263" s="64"/>
      <c r="EN263" s="64"/>
    </row>
    <row r="264" spans="1:144" s="18" customFormat="1" ht="27" customHeight="1" hidden="1">
      <c r="A264" s="19"/>
      <c r="B264" s="20"/>
      <c r="C264" s="20" t="s">
        <v>77</v>
      </c>
      <c r="D264" s="21" t="s">
        <v>131</v>
      </c>
      <c r="E264" s="21"/>
      <c r="F264" s="21"/>
      <c r="G264" s="6">
        <v>1570</v>
      </c>
      <c r="H264" s="6">
        <v>1570</v>
      </c>
      <c r="I264" s="6">
        <v>1570</v>
      </c>
      <c r="J264" s="6">
        <v>0</v>
      </c>
      <c r="K264" s="6">
        <v>1570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  <c r="EM264" s="64"/>
      <c r="EN264" s="64"/>
    </row>
    <row r="265" spans="1:144" s="18" customFormat="1" ht="18" customHeight="1" hidden="1">
      <c r="A265" s="19"/>
      <c r="B265" s="20"/>
      <c r="C265" s="20" t="s">
        <v>61</v>
      </c>
      <c r="D265" s="21" t="s">
        <v>64</v>
      </c>
      <c r="E265" s="21"/>
      <c r="F265" s="21"/>
      <c r="G265" s="6">
        <v>16650</v>
      </c>
      <c r="H265" s="6">
        <v>16650</v>
      </c>
      <c r="I265" s="6">
        <v>16650</v>
      </c>
      <c r="J265" s="6">
        <v>0</v>
      </c>
      <c r="K265" s="6">
        <v>16650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  <c r="EM265" s="64"/>
      <c r="EN265" s="64"/>
    </row>
    <row r="266" spans="1:144" s="18" customFormat="1" ht="18" customHeight="1" hidden="1">
      <c r="A266" s="19"/>
      <c r="B266" s="20"/>
      <c r="C266" s="20" t="s">
        <v>62</v>
      </c>
      <c r="D266" s="21" t="s">
        <v>57</v>
      </c>
      <c r="E266" s="21"/>
      <c r="F266" s="21"/>
      <c r="G266" s="6">
        <v>122000</v>
      </c>
      <c r="H266" s="6">
        <v>122000</v>
      </c>
      <c r="I266" s="6">
        <v>122000</v>
      </c>
      <c r="J266" s="6">
        <v>0</v>
      </c>
      <c r="K266" s="6">
        <v>122000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  <c r="EM266" s="64"/>
      <c r="EN266" s="64"/>
    </row>
    <row r="267" spans="1:144" s="18" customFormat="1" ht="18" customHeight="1" hidden="1">
      <c r="A267" s="19"/>
      <c r="B267" s="20"/>
      <c r="C267" s="20" t="s">
        <v>71</v>
      </c>
      <c r="D267" s="21" t="s">
        <v>88</v>
      </c>
      <c r="E267" s="21"/>
      <c r="F267" s="21"/>
      <c r="G267" s="6">
        <v>490</v>
      </c>
      <c r="H267" s="6">
        <v>490</v>
      </c>
      <c r="I267" s="6">
        <v>490</v>
      </c>
      <c r="J267" s="6">
        <v>0</v>
      </c>
      <c r="K267" s="6">
        <v>490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  <c r="EM267" s="64"/>
      <c r="EN267" s="64"/>
    </row>
    <row r="268" spans="1:144" s="18" customFormat="1" ht="18" customHeight="1" hidden="1">
      <c r="A268" s="19"/>
      <c r="B268" s="20"/>
      <c r="C268" s="20" t="s">
        <v>67</v>
      </c>
      <c r="D268" s="39" t="s">
        <v>179</v>
      </c>
      <c r="E268" s="39"/>
      <c r="F268" s="39"/>
      <c r="G268" s="6">
        <v>6130</v>
      </c>
      <c r="H268" s="6">
        <v>6130</v>
      </c>
      <c r="I268" s="6">
        <v>6130</v>
      </c>
      <c r="J268" s="6">
        <v>0</v>
      </c>
      <c r="K268" s="6">
        <v>6130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  <c r="EM268" s="64"/>
      <c r="EN268" s="64"/>
    </row>
    <row r="269" spans="1:144" s="18" customFormat="1" ht="18" customHeight="1" hidden="1">
      <c r="A269" s="19"/>
      <c r="B269" s="20"/>
      <c r="C269" s="20">
        <v>4301</v>
      </c>
      <c r="D269" s="39" t="s">
        <v>179</v>
      </c>
      <c r="E269" s="39"/>
      <c r="F269" s="39"/>
      <c r="G269" s="3">
        <v>920</v>
      </c>
      <c r="H269" s="3">
        <v>920</v>
      </c>
      <c r="I269" s="6">
        <v>0</v>
      </c>
      <c r="J269" s="6">
        <v>0</v>
      </c>
      <c r="K269" s="6">
        <v>0</v>
      </c>
      <c r="L269" s="6">
        <v>0</v>
      </c>
      <c r="M269" s="61">
        <v>0</v>
      </c>
      <c r="N269" s="61">
        <v>920</v>
      </c>
      <c r="O269" s="61">
        <v>0</v>
      </c>
      <c r="P269" s="61">
        <v>0</v>
      </c>
      <c r="Q269" s="61">
        <v>0</v>
      </c>
      <c r="R269" s="61">
        <v>0</v>
      </c>
      <c r="S269" s="61">
        <v>0</v>
      </c>
      <c r="T269" s="6">
        <v>0</v>
      </c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  <c r="EM269" s="64"/>
      <c r="EN269" s="64"/>
    </row>
    <row r="270" spans="1:144" s="18" customFormat="1" ht="39" customHeight="1" hidden="1">
      <c r="A270" s="19"/>
      <c r="B270" s="20"/>
      <c r="C270" s="20" t="s">
        <v>74</v>
      </c>
      <c r="D270" s="21" t="s">
        <v>211</v>
      </c>
      <c r="E270" s="21"/>
      <c r="F270" s="21"/>
      <c r="G270" s="6">
        <v>1950</v>
      </c>
      <c r="H270" s="6">
        <v>1950</v>
      </c>
      <c r="I270" s="6">
        <v>1950</v>
      </c>
      <c r="J270" s="6">
        <v>0</v>
      </c>
      <c r="K270" s="6">
        <v>1950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  <c r="EM270" s="64"/>
      <c r="EN270" s="64"/>
    </row>
    <row r="271" spans="1:144" s="18" customFormat="1" ht="39" customHeight="1" hidden="1">
      <c r="A271" s="19"/>
      <c r="B271" s="20"/>
      <c r="C271" s="20" t="s">
        <v>79</v>
      </c>
      <c r="D271" s="21" t="s">
        <v>216</v>
      </c>
      <c r="E271" s="21"/>
      <c r="F271" s="21"/>
      <c r="G271" s="6">
        <v>2000</v>
      </c>
      <c r="H271" s="6">
        <v>2000</v>
      </c>
      <c r="I271" s="6">
        <v>2000</v>
      </c>
      <c r="J271" s="6">
        <v>0</v>
      </c>
      <c r="K271" s="6">
        <v>2000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  <c r="EM271" s="64"/>
      <c r="EN271" s="64"/>
    </row>
    <row r="272" spans="1:144" s="18" customFormat="1" ht="18" customHeight="1" hidden="1">
      <c r="A272" s="19"/>
      <c r="B272" s="20"/>
      <c r="C272" s="20" t="s">
        <v>72</v>
      </c>
      <c r="D272" s="21" t="s">
        <v>89</v>
      </c>
      <c r="E272" s="21"/>
      <c r="F272" s="21"/>
      <c r="G272" s="6">
        <v>2500</v>
      </c>
      <c r="H272" s="6">
        <v>2500</v>
      </c>
      <c r="I272" s="6">
        <v>2500</v>
      </c>
      <c r="J272" s="6">
        <v>0</v>
      </c>
      <c r="K272" s="6">
        <v>2500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  <c r="EM272" s="64"/>
      <c r="EN272" s="64"/>
    </row>
    <row r="273" spans="1:144" s="18" customFormat="1" ht="18" customHeight="1" hidden="1">
      <c r="A273" s="19"/>
      <c r="B273" s="20"/>
      <c r="C273" s="20">
        <v>4421</v>
      </c>
      <c r="D273" s="21" t="s">
        <v>181</v>
      </c>
      <c r="E273" s="21"/>
      <c r="F273" s="21"/>
      <c r="G273" s="6">
        <v>14462</v>
      </c>
      <c r="H273" s="6">
        <v>14462</v>
      </c>
      <c r="I273" s="6">
        <v>0</v>
      </c>
      <c r="J273" s="6">
        <v>0</v>
      </c>
      <c r="K273" s="6">
        <v>0</v>
      </c>
      <c r="L273" s="6">
        <v>0</v>
      </c>
      <c r="M273" s="61">
        <v>0</v>
      </c>
      <c r="N273" s="61">
        <v>14462</v>
      </c>
      <c r="O273" s="61">
        <v>0</v>
      </c>
      <c r="P273" s="61">
        <v>0</v>
      </c>
      <c r="Q273" s="61">
        <v>0</v>
      </c>
      <c r="R273" s="61">
        <v>0</v>
      </c>
      <c r="S273" s="61">
        <v>0</v>
      </c>
      <c r="T273" s="6">
        <v>0</v>
      </c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  <c r="EM273" s="64"/>
      <c r="EN273" s="64"/>
    </row>
    <row r="274" spans="1:144" s="18" customFormat="1" ht="18" customHeight="1" hidden="1">
      <c r="A274" s="19"/>
      <c r="B274" s="20"/>
      <c r="C274" s="20" t="s">
        <v>52</v>
      </c>
      <c r="D274" s="21" t="s">
        <v>59</v>
      </c>
      <c r="E274" s="21"/>
      <c r="F274" s="21"/>
      <c r="G274" s="6">
        <v>2800</v>
      </c>
      <c r="H274" s="6">
        <v>2800</v>
      </c>
      <c r="I274" s="6">
        <v>2800</v>
      </c>
      <c r="J274" s="6">
        <v>0</v>
      </c>
      <c r="K274" s="6">
        <v>2800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  <c r="EM274" s="64"/>
      <c r="EN274" s="64"/>
    </row>
    <row r="275" spans="1:144" s="18" customFormat="1" ht="18" customHeight="1" hidden="1">
      <c r="A275" s="19"/>
      <c r="B275" s="20"/>
      <c r="C275" s="20" t="s">
        <v>124</v>
      </c>
      <c r="D275" s="21" t="s">
        <v>132</v>
      </c>
      <c r="E275" s="21"/>
      <c r="F275" s="21"/>
      <c r="G275" s="6">
        <v>56547</v>
      </c>
      <c r="H275" s="6">
        <v>56547</v>
      </c>
      <c r="I275" s="6">
        <v>56547</v>
      </c>
      <c r="J275" s="6">
        <v>0</v>
      </c>
      <c r="K275" s="6">
        <v>56547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  <c r="EM275" s="64"/>
      <c r="EN275" s="64"/>
    </row>
    <row r="276" spans="1:144" s="18" customFormat="1" ht="25.5" hidden="1">
      <c r="A276" s="19"/>
      <c r="B276" s="20"/>
      <c r="C276" s="20" t="s">
        <v>73</v>
      </c>
      <c r="D276" s="21" t="s">
        <v>91</v>
      </c>
      <c r="E276" s="21"/>
      <c r="F276" s="21"/>
      <c r="G276" s="6">
        <v>300</v>
      </c>
      <c r="H276" s="6">
        <v>300</v>
      </c>
      <c r="I276" s="6">
        <v>300</v>
      </c>
      <c r="J276" s="6">
        <v>0</v>
      </c>
      <c r="K276" s="6">
        <v>300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  <c r="EM276" s="64"/>
      <c r="EN276" s="64"/>
    </row>
    <row r="277" spans="1:144" s="18" customFormat="1" ht="18" customHeight="1" hidden="1">
      <c r="A277" s="19"/>
      <c r="B277" s="20">
        <v>80113</v>
      </c>
      <c r="C277" s="20"/>
      <c r="D277" s="21" t="s">
        <v>133</v>
      </c>
      <c r="E277" s="21">
        <f>E278</f>
        <v>0</v>
      </c>
      <c r="F277" s="21">
        <f>F278</f>
        <v>0</v>
      </c>
      <c r="G277" s="21">
        <f aca="true" t="shared" si="36" ref="G277:T277">G278</f>
        <v>95000</v>
      </c>
      <c r="H277" s="21">
        <f t="shared" si="36"/>
        <v>95000</v>
      </c>
      <c r="I277" s="21">
        <f t="shared" si="36"/>
        <v>95000</v>
      </c>
      <c r="J277" s="21">
        <f t="shared" si="36"/>
        <v>0</v>
      </c>
      <c r="K277" s="21">
        <f t="shared" si="36"/>
        <v>95000</v>
      </c>
      <c r="L277" s="21">
        <f t="shared" si="36"/>
        <v>0</v>
      </c>
      <c r="M277" s="21">
        <f t="shared" si="36"/>
        <v>0</v>
      </c>
      <c r="N277" s="21">
        <f t="shared" si="36"/>
        <v>0</v>
      </c>
      <c r="O277" s="21">
        <f t="shared" si="36"/>
        <v>0</v>
      </c>
      <c r="P277" s="21">
        <f t="shared" si="36"/>
        <v>0</v>
      </c>
      <c r="Q277" s="21">
        <f t="shared" si="36"/>
        <v>0</v>
      </c>
      <c r="R277" s="21">
        <f t="shared" si="36"/>
        <v>0</v>
      </c>
      <c r="S277" s="21">
        <f t="shared" si="36"/>
        <v>0</v>
      </c>
      <c r="T277" s="21">
        <f t="shared" si="36"/>
        <v>0</v>
      </c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  <c r="EM277" s="64"/>
      <c r="EN277" s="64"/>
    </row>
    <row r="278" spans="1:144" s="18" customFormat="1" ht="18" customHeight="1" hidden="1">
      <c r="A278" s="19"/>
      <c r="B278" s="20"/>
      <c r="C278" s="20">
        <v>4300</v>
      </c>
      <c r="D278" s="21" t="s">
        <v>58</v>
      </c>
      <c r="E278" s="21"/>
      <c r="F278" s="21"/>
      <c r="G278" s="6">
        <v>95000</v>
      </c>
      <c r="H278" s="6">
        <v>95000</v>
      </c>
      <c r="I278" s="6">
        <v>95000</v>
      </c>
      <c r="J278" s="6">
        <v>0</v>
      </c>
      <c r="K278" s="6">
        <v>95000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  <c r="EM278" s="64"/>
      <c r="EN278" s="64"/>
    </row>
    <row r="279" spans="1:144" s="18" customFormat="1" ht="26.25" customHeight="1" hidden="1">
      <c r="A279" s="19"/>
      <c r="B279" s="20" t="s">
        <v>34</v>
      </c>
      <c r="C279" s="20"/>
      <c r="D279" s="21" t="s">
        <v>39</v>
      </c>
      <c r="E279" s="21">
        <f>SUM(E280:E298)</f>
        <v>0</v>
      </c>
      <c r="F279" s="21">
        <f>SUM(F280:F298)</f>
        <v>0</v>
      </c>
      <c r="G279" s="21">
        <f aca="true" t="shared" si="37" ref="G279:N279">SUM(G280:G298)</f>
        <v>193079</v>
      </c>
      <c r="H279" s="6">
        <f t="shared" si="37"/>
        <v>193079</v>
      </c>
      <c r="I279" s="6">
        <f t="shared" si="37"/>
        <v>191617</v>
      </c>
      <c r="J279" s="6">
        <f t="shared" si="37"/>
        <v>163929</v>
      </c>
      <c r="K279" s="6">
        <f t="shared" si="37"/>
        <v>27688</v>
      </c>
      <c r="L279" s="6">
        <f t="shared" si="37"/>
        <v>0</v>
      </c>
      <c r="M279" s="6">
        <f t="shared" si="37"/>
        <v>1462</v>
      </c>
      <c r="N279" s="6">
        <f t="shared" si="37"/>
        <v>0</v>
      </c>
      <c r="O279" s="30">
        <v>0</v>
      </c>
      <c r="P279" s="30">
        <v>0</v>
      </c>
      <c r="Q279" s="30">
        <v>0</v>
      </c>
      <c r="R279" s="30">
        <v>0</v>
      </c>
      <c r="S279" s="30">
        <v>0</v>
      </c>
      <c r="T279" s="30">
        <v>0</v>
      </c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  <c r="EM279" s="64"/>
      <c r="EN279" s="64"/>
    </row>
    <row r="280" spans="1:144" s="18" customFormat="1" ht="26.25" customHeight="1" hidden="1">
      <c r="A280" s="19"/>
      <c r="B280" s="20"/>
      <c r="C280" s="20" t="s">
        <v>69</v>
      </c>
      <c r="D280" s="21" t="s">
        <v>214</v>
      </c>
      <c r="E280" s="21"/>
      <c r="F280" s="21"/>
      <c r="G280" s="6">
        <v>1462</v>
      </c>
      <c r="H280" s="6">
        <v>1462</v>
      </c>
      <c r="I280" s="6">
        <v>0</v>
      </c>
      <c r="J280" s="6">
        <v>0</v>
      </c>
      <c r="K280" s="6">
        <v>0</v>
      </c>
      <c r="L280" s="6">
        <v>0</v>
      </c>
      <c r="M280" s="61">
        <v>1462</v>
      </c>
      <c r="N280" s="61">
        <v>0</v>
      </c>
      <c r="O280" s="61">
        <v>0</v>
      </c>
      <c r="P280" s="61">
        <v>0</v>
      </c>
      <c r="Q280" s="61">
        <v>0</v>
      </c>
      <c r="R280" s="61">
        <v>0</v>
      </c>
      <c r="S280" s="61">
        <v>0</v>
      </c>
      <c r="T280" s="6">
        <v>0</v>
      </c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  <c r="EM280" s="64"/>
      <c r="EN280" s="64"/>
    </row>
    <row r="281" spans="1:144" s="18" customFormat="1" ht="18" customHeight="1" hidden="1">
      <c r="A281" s="19"/>
      <c r="B281" s="20"/>
      <c r="C281" s="20" t="s">
        <v>100</v>
      </c>
      <c r="D281" s="21" t="s">
        <v>85</v>
      </c>
      <c r="E281" s="21"/>
      <c r="F281" s="21"/>
      <c r="G281" s="6">
        <v>127400</v>
      </c>
      <c r="H281" s="6">
        <v>127400</v>
      </c>
      <c r="I281" s="6">
        <v>127400</v>
      </c>
      <c r="J281" s="6">
        <v>127400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  <c r="EM281" s="64"/>
      <c r="EN281" s="64"/>
    </row>
    <row r="282" spans="1:144" s="18" customFormat="1" ht="18" customHeight="1" hidden="1">
      <c r="A282" s="19"/>
      <c r="B282" s="20"/>
      <c r="C282" s="20" t="s">
        <v>123</v>
      </c>
      <c r="D282" s="21" t="s">
        <v>86</v>
      </c>
      <c r="E282" s="21"/>
      <c r="F282" s="21"/>
      <c r="G282" s="6">
        <v>10500</v>
      </c>
      <c r="H282" s="6">
        <v>10500</v>
      </c>
      <c r="I282" s="6">
        <v>10500</v>
      </c>
      <c r="J282" s="6">
        <v>10500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  <c r="EM282" s="64"/>
      <c r="EN282" s="64"/>
    </row>
    <row r="283" spans="1:144" s="18" customFormat="1" ht="18" customHeight="1" hidden="1">
      <c r="A283" s="19"/>
      <c r="B283" s="20"/>
      <c r="C283" s="20" t="s">
        <v>49</v>
      </c>
      <c r="D283" s="21" t="s">
        <v>54</v>
      </c>
      <c r="E283" s="21"/>
      <c r="F283" s="21"/>
      <c r="G283" s="6">
        <v>22126</v>
      </c>
      <c r="H283" s="6">
        <v>22126</v>
      </c>
      <c r="I283" s="6">
        <v>22126</v>
      </c>
      <c r="J283" s="6">
        <v>22126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  <c r="EM283" s="64"/>
      <c r="EN283" s="64"/>
    </row>
    <row r="284" spans="1:144" s="18" customFormat="1" ht="18" customHeight="1" hidden="1">
      <c r="A284" s="19"/>
      <c r="B284" s="20"/>
      <c r="C284" s="20" t="s">
        <v>50</v>
      </c>
      <c r="D284" s="21" t="s">
        <v>87</v>
      </c>
      <c r="E284" s="21"/>
      <c r="F284" s="21"/>
      <c r="G284" s="6">
        <v>3403</v>
      </c>
      <c r="H284" s="6">
        <v>3403</v>
      </c>
      <c r="I284" s="6">
        <v>3403</v>
      </c>
      <c r="J284" s="6">
        <v>3403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  <c r="EM284" s="64"/>
      <c r="EN284" s="64"/>
    </row>
    <row r="285" spans="1:144" s="18" customFormat="1" ht="18" customHeight="1" hidden="1">
      <c r="A285" s="19"/>
      <c r="B285" s="20"/>
      <c r="C285" s="20">
        <v>4170</v>
      </c>
      <c r="D285" s="21" t="s">
        <v>55</v>
      </c>
      <c r="E285" s="21"/>
      <c r="F285" s="21"/>
      <c r="G285" s="6">
        <v>500</v>
      </c>
      <c r="H285" s="6">
        <v>500</v>
      </c>
      <c r="I285" s="6">
        <v>500</v>
      </c>
      <c r="J285" s="6">
        <v>500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  <c r="EM285" s="64"/>
      <c r="EN285" s="64"/>
    </row>
    <row r="286" spans="1:144" s="18" customFormat="1" ht="18" customHeight="1" hidden="1">
      <c r="A286" s="19"/>
      <c r="B286" s="20"/>
      <c r="C286" s="20" t="s">
        <v>70</v>
      </c>
      <c r="D286" s="21" t="s">
        <v>56</v>
      </c>
      <c r="E286" s="21"/>
      <c r="F286" s="21"/>
      <c r="G286" s="6">
        <v>10300</v>
      </c>
      <c r="H286" s="6">
        <v>10300</v>
      </c>
      <c r="I286" s="6">
        <v>10300</v>
      </c>
      <c r="J286" s="6">
        <v>0</v>
      </c>
      <c r="K286" s="6">
        <v>10300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  <c r="EM286" s="64"/>
      <c r="EN286" s="64"/>
    </row>
    <row r="287" spans="1:144" s="18" customFormat="1" ht="27" customHeight="1" hidden="1">
      <c r="A287" s="19"/>
      <c r="B287" s="20"/>
      <c r="C287" s="20" t="s">
        <v>76</v>
      </c>
      <c r="D287" s="21" t="s">
        <v>215</v>
      </c>
      <c r="E287" s="21"/>
      <c r="F287" s="21"/>
      <c r="G287" s="6">
        <v>50</v>
      </c>
      <c r="H287" s="6">
        <v>50</v>
      </c>
      <c r="I287" s="6">
        <v>50</v>
      </c>
      <c r="J287" s="6">
        <v>0</v>
      </c>
      <c r="K287" s="6">
        <v>50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  <c r="EM287" s="64"/>
      <c r="EN287" s="64"/>
    </row>
    <row r="288" spans="1:144" s="18" customFormat="1" ht="26.25" customHeight="1" hidden="1">
      <c r="A288" s="19"/>
      <c r="B288" s="20"/>
      <c r="C288" s="20" t="s">
        <v>77</v>
      </c>
      <c r="D288" s="21" t="s">
        <v>134</v>
      </c>
      <c r="E288" s="21"/>
      <c r="F288" s="21"/>
      <c r="G288" s="6">
        <v>300</v>
      </c>
      <c r="H288" s="6">
        <v>300</v>
      </c>
      <c r="I288" s="6">
        <v>300</v>
      </c>
      <c r="J288" s="6">
        <v>0</v>
      </c>
      <c r="K288" s="6">
        <v>300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  <c r="EM288" s="64"/>
      <c r="EN288" s="64"/>
    </row>
    <row r="289" spans="1:144" s="18" customFormat="1" ht="18" customHeight="1" hidden="1">
      <c r="A289" s="19"/>
      <c r="B289" s="20"/>
      <c r="C289" s="20" t="s">
        <v>62</v>
      </c>
      <c r="D289" s="21" t="s">
        <v>57</v>
      </c>
      <c r="E289" s="21"/>
      <c r="F289" s="21"/>
      <c r="G289" s="6">
        <v>800</v>
      </c>
      <c r="H289" s="6">
        <v>800</v>
      </c>
      <c r="I289" s="6">
        <v>800</v>
      </c>
      <c r="J289" s="6">
        <v>0</v>
      </c>
      <c r="K289" s="6">
        <v>800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  <c r="EM289" s="64"/>
      <c r="EN289" s="64"/>
    </row>
    <row r="290" spans="1:144" s="18" customFormat="1" ht="18" customHeight="1" hidden="1">
      <c r="A290" s="19"/>
      <c r="B290" s="20"/>
      <c r="C290" s="20" t="s">
        <v>71</v>
      </c>
      <c r="D290" s="21" t="s">
        <v>88</v>
      </c>
      <c r="E290" s="21"/>
      <c r="F290" s="21"/>
      <c r="G290" s="6">
        <v>280</v>
      </c>
      <c r="H290" s="6">
        <v>280</v>
      </c>
      <c r="I290" s="6">
        <v>280</v>
      </c>
      <c r="J290" s="6">
        <v>0</v>
      </c>
      <c r="K290" s="6">
        <v>280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  <c r="EM290" s="64"/>
      <c r="EN290" s="64"/>
    </row>
    <row r="291" spans="1:144" s="18" customFormat="1" ht="18" customHeight="1" hidden="1">
      <c r="A291" s="19"/>
      <c r="B291" s="20"/>
      <c r="C291" s="20" t="s">
        <v>67</v>
      </c>
      <c r="D291" s="21" t="s">
        <v>58</v>
      </c>
      <c r="E291" s="21"/>
      <c r="F291" s="21"/>
      <c r="G291" s="6">
        <v>3404</v>
      </c>
      <c r="H291" s="6">
        <v>3404</v>
      </c>
      <c r="I291" s="6">
        <v>3404</v>
      </c>
      <c r="J291" s="6">
        <v>0</v>
      </c>
      <c r="K291" s="6">
        <v>3404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  <c r="EM291" s="64"/>
      <c r="EN291" s="64"/>
    </row>
    <row r="292" spans="1:144" s="18" customFormat="1" ht="18" customHeight="1" hidden="1">
      <c r="A292" s="19"/>
      <c r="B292" s="20"/>
      <c r="C292" s="20">
        <v>4350</v>
      </c>
      <c r="D292" s="21" t="s">
        <v>217</v>
      </c>
      <c r="E292" s="21"/>
      <c r="F292" s="21"/>
      <c r="G292" s="6">
        <v>840</v>
      </c>
      <c r="H292" s="6">
        <v>840</v>
      </c>
      <c r="I292" s="6">
        <v>840</v>
      </c>
      <c r="J292" s="6">
        <v>0</v>
      </c>
      <c r="K292" s="6">
        <v>840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  <c r="EM292" s="64"/>
      <c r="EN292" s="64"/>
    </row>
    <row r="293" spans="1:144" s="18" customFormat="1" ht="39" customHeight="1" hidden="1">
      <c r="A293" s="19"/>
      <c r="B293" s="20"/>
      <c r="C293" s="20" t="s">
        <v>74</v>
      </c>
      <c r="D293" s="21" t="s">
        <v>211</v>
      </c>
      <c r="E293" s="21"/>
      <c r="F293" s="21"/>
      <c r="G293" s="6">
        <v>765</v>
      </c>
      <c r="H293" s="6">
        <v>765</v>
      </c>
      <c r="I293" s="6">
        <v>765</v>
      </c>
      <c r="J293" s="6">
        <v>0</v>
      </c>
      <c r="K293" s="6">
        <v>765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  <c r="EM293" s="64"/>
      <c r="EN293" s="64"/>
    </row>
    <row r="294" spans="1:144" s="18" customFormat="1" ht="38.25" hidden="1">
      <c r="A294" s="19"/>
      <c r="B294" s="20"/>
      <c r="C294" s="20" t="s">
        <v>79</v>
      </c>
      <c r="D294" s="21" t="s">
        <v>216</v>
      </c>
      <c r="E294" s="21"/>
      <c r="F294" s="21"/>
      <c r="G294" s="6">
        <v>2300</v>
      </c>
      <c r="H294" s="6">
        <v>2300</v>
      </c>
      <c r="I294" s="6">
        <v>2300</v>
      </c>
      <c r="J294" s="6">
        <v>0</v>
      </c>
      <c r="K294" s="6">
        <v>2300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  <c r="EM294" s="64"/>
      <c r="EN294" s="64"/>
    </row>
    <row r="295" spans="1:144" s="18" customFormat="1" ht="18" customHeight="1" hidden="1">
      <c r="A295" s="19"/>
      <c r="B295" s="20"/>
      <c r="C295" s="20" t="s">
        <v>72</v>
      </c>
      <c r="D295" s="21" t="s">
        <v>89</v>
      </c>
      <c r="E295" s="21"/>
      <c r="F295" s="21"/>
      <c r="G295" s="6">
        <v>1800</v>
      </c>
      <c r="H295" s="6">
        <v>1800</v>
      </c>
      <c r="I295" s="6">
        <v>1800</v>
      </c>
      <c r="J295" s="6">
        <v>0</v>
      </c>
      <c r="K295" s="6">
        <v>1800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  <c r="EM295" s="64"/>
      <c r="EN295" s="64"/>
    </row>
    <row r="296" spans="1:144" s="18" customFormat="1" ht="18" customHeight="1" hidden="1">
      <c r="A296" s="19"/>
      <c r="B296" s="20"/>
      <c r="C296" s="20" t="s">
        <v>52</v>
      </c>
      <c r="D296" s="21" t="s">
        <v>59</v>
      </c>
      <c r="E296" s="21"/>
      <c r="F296" s="21"/>
      <c r="G296" s="6">
        <v>246</v>
      </c>
      <c r="H296" s="6">
        <v>246</v>
      </c>
      <c r="I296" s="6">
        <v>246</v>
      </c>
      <c r="J296" s="6">
        <v>0</v>
      </c>
      <c r="K296" s="6">
        <v>246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  <c r="EM296" s="64"/>
      <c r="EN296" s="64"/>
    </row>
    <row r="297" spans="1:144" s="18" customFormat="1" ht="18" customHeight="1" hidden="1">
      <c r="A297" s="19"/>
      <c r="B297" s="20"/>
      <c r="C297" s="20" t="s">
        <v>124</v>
      </c>
      <c r="D297" s="21" t="s">
        <v>132</v>
      </c>
      <c r="E297" s="21"/>
      <c r="F297" s="21"/>
      <c r="G297" s="6">
        <v>4103</v>
      </c>
      <c r="H297" s="6">
        <v>4103</v>
      </c>
      <c r="I297" s="6">
        <v>4103</v>
      </c>
      <c r="J297" s="6">
        <v>0</v>
      </c>
      <c r="K297" s="6">
        <v>4103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  <c r="EM297" s="64"/>
      <c r="EN297" s="64"/>
    </row>
    <row r="298" spans="1:144" s="18" customFormat="1" ht="25.5" hidden="1">
      <c r="A298" s="19"/>
      <c r="B298" s="20"/>
      <c r="C298" s="20" t="s">
        <v>73</v>
      </c>
      <c r="D298" s="21" t="s">
        <v>135</v>
      </c>
      <c r="E298" s="21"/>
      <c r="F298" s="21"/>
      <c r="G298" s="6">
        <v>2500</v>
      </c>
      <c r="H298" s="6">
        <v>2500</v>
      </c>
      <c r="I298" s="6">
        <v>2500</v>
      </c>
      <c r="J298" s="6">
        <v>0</v>
      </c>
      <c r="K298" s="6">
        <v>2500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  <c r="EM298" s="64"/>
      <c r="EN298" s="64"/>
    </row>
    <row r="299" spans="1:144" s="18" customFormat="1" ht="27.75" customHeight="1" hidden="1">
      <c r="A299" s="19"/>
      <c r="B299" s="20" t="s">
        <v>121</v>
      </c>
      <c r="C299" s="20"/>
      <c r="D299" s="21" t="s">
        <v>136</v>
      </c>
      <c r="E299" s="21">
        <f>E300+E301</f>
        <v>0</v>
      </c>
      <c r="F299" s="21">
        <f>F300+F301</f>
        <v>0</v>
      </c>
      <c r="G299" s="21">
        <f aca="true" t="shared" si="38" ref="G299:T299">SUM(G300:G301)</f>
        <v>30647</v>
      </c>
      <c r="H299" s="21">
        <f t="shared" si="38"/>
        <v>30647</v>
      </c>
      <c r="I299" s="21">
        <f t="shared" si="38"/>
        <v>30647</v>
      </c>
      <c r="J299" s="21">
        <f t="shared" si="38"/>
        <v>0</v>
      </c>
      <c r="K299" s="21">
        <f t="shared" si="38"/>
        <v>30647</v>
      </c>
      <c r="L299" s="21">
        <f t="shared" si="38"/>
        <v>0</v>
      </c>
      <c r="M299" s="21">
        <f t="shared" si="38"/>
        <v>0</v>
      </c>
      <c r="N299" s="21">
        <f t="shared" si="38"/>
        <v>0</v>
      </c>
      <c r="O299" s="21">
        <f t="shared" si="38"/>
        <v>0</v>
      </c>
      <c r="P299" s="21">
        <f t="shared" si="38"/>
        <v>0</v>
      </c>
      <c r="Q299" s="21">
        <f t="shared" si="38"/>
        <v>0</v>
      </c>
      <c r="R299" s="21">
        <f t="shared" si="38"/>
        <v>0</v>
      </c>
      <c r="S299" s="21">
        <f t="shared" si="38"/>
        <v>0</v>
      </c>
      <c r="T299" s="21">
        <f t="shared" si="38"/>
        <v>0</v>
      </c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  <c r="EM299" s="64"/>
      <c r="EN299" s="64"/>
    </row>
    <row r="300" spans="1:144" s="18" customFormat="1" ht="18" customHeight="1" hidden="1">
      <c r="A300" s="19"/>
      <c r="B300" s="20"/>
      <c r="C300" s="20" t="s">
        <v>67</v>
      </c>
      <c r="D300" s="21" t="s">
        <v>58</v>
      </c>
      <c r="E300" s="21"/>
      <c r="F300" s="21"/>
      <c r="G300" s="6">
        <v>30647</v>
      </c>
      <c r="H300" s="6">
        <v>30647</v>
      </c>
      <c r="I300" s="6">
        <v>30647</v>
      </c>
      <c r="J300" s="6">
        <v>0</v>
      </c>
      <c r="K300" s="6">
        <v>30647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  <c r="EM300" s="64"/>
      <c r="EN300" s="64"/>
    </row>
    <row r="301" spans="1:144" s="18" customFormat="1" ht="18" customHeight="1" hidden="1">
      <c r="A301" s="19"/>
      <c r="B301" s="20"/>
      <c r="C301" s="20" t="s">
        <v>72</v>
      </c>
      <c r="D301" s="21" t="s">
        <v>89</v>
      </c>
      <c r="E301" s="21"/>
      <c r="F301" s="21"/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  <c r="EM301" s="64"/>
      <c r="EN301" s="64"/>
    </row>
    <row r="302" spans="1:144" s="18" customFormat="1" ht="18" customHeight="1">
      <c r="A302" s="19"/>
      <c r="B302" s="20">
        <v>80148</v>
      </c>
      <c r="C302" s="20"/>
      <c r="D302" s="21" t="s">
        <v>162</v>
      </c>
      <c r="E302" s="21">
        <f>SUM(E303:E315)</f>
        <v>1000</v>
      </c>
      <c r="F302" s="21">
        <f>SUM(F303:F315)</f>
        <v>1000</v>
      </c>
      <c r="G302" s="6">
        <f>SUM(G303:G315)</f>
        <v>235016</v>
      </c>
      <c r="H302" s="3">
        <f>SUM(H303:H315)</f>
        <v>235016</v>
      </c>
      <c r="I302" s="3">
        <f aca="true" t="shared" si="39" ref="I302:T302">SUM(I303:I315)</f>
        <v>233596</v>
      </c>
      <c r="J302" s="3">
        <f t="shared" si="39"/>
        <v>101928</v>
      </c>
      <c r="K302" s="3">
        <f t="shared" si="39"/>
        <v>131668</v>
      </c>
      <c r="L302" s="3">
        <f t="shared" si="39"/>
        <v>0</v>
      </c>
      <c r="M302" s="3">
        <f t="shared" si="39"/>
        <v>1420</v>
      </c>
      <c r="N302" s="3">
        <f t="shared" si="39"/>
        <v>0</v>
      </c>
      <c r="O302" s="3">
        <f t="shared" si="39"/>
        <v>0</v>
      </c>
      <c r="P302" s="3">
        <f t="shared" si="39"/>
        <v>0</v>
      </c>
      <c r="Q302" s="3">
        <f t="shared" si="39"/>
        <v>0</v>
      </c>
      <c r="R302" s="3">
        <f t="shared" si="39"/>
        <v>0</v>
      </c>
      <c r="S302" s="3">
        <f t="shared" si="39"/>
        <v>0</v>
      </c>
      <c r="T302" s="3">
        <f t="shared" si="39"/>
        <v>0</v>
      </c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  <c r="EM302" s="64"/>
      <c r="EN302" s="64"/>
    </row>
    <row r="303" spans="1:144" s="18" customFormat="1" ht="25.5" customHeight="1" hidden="1">
      <c r="A303" s="19"/>
      <c r="B303" s="20"/>
      <c r="C303" s="20" t="s">
        <v>69</v>
      </c>
      <c r="D303" s="21" t="s">
        <v>214</v>
      </c>
      <c r="E303" s="21"/>
      <c r="F303" s="21"/>
      <c r="G303" s="6">
        <v>1420</v>
      </c>
      <c r="H303" s="6">
        <v>1420</v>
      </c>
      <c r="I303" s="6">
        <v>0</v>
      </c>
      <c r="J303" s="6">
        <v>0</v>
      </c>
      <c r="K303" s="6">
        <v>0</v>
      </c>
      <c r="L303" s="6">
        <v>0</v>
      </c>
      <c r="M303" s="61">
        <v>1420</v>
      </c>
      <c r="N303" s="61">
        <v>0</v>
      </c>
      <c r="O303" s="61">
        <v>0</v>
      </c>
      <c r="P303" s="61">
        <v>0</v>
      </c>
      <c r="Q303" s="61">
        <v>0</v>
      </c>
      <c r="R303" s="61">
        <v>0</v>
      </c>
      <c r="S303" s="61">
        <v>0</v>
      </c>
      <c r="T303" s="6">
        <v>0</v>
      </c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  <c r="EM303" s="64"/>
      <c r="EN303" s="64"/>
    </row>
    <row r="304" spans="1:144" s="18" customFormat="1" ht="18" customHeight="1" hidden="1">
      <c r="A304" s="19"/>
      <c r="B304" s="20"/>
      <c r="C304" s="20" t="s">
        <v>100</v>
      </c>
      <c r="D304" s="21" t="s">
        <v>85</v>
      </c>
      <c r="E304" s="21"/>
      <c r="F304" s="21"/>
      <c r="G304" s="6">
        <v>80243</v>
      </c>
      <c r="H304" s="6">
        <v>80243</v>
      </c>
      <c r="I304" s="6">
        <v>80243</v>
      </c>
      <c r="J304" s="6">
        <v>80243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  <c r="EM304" s="64"/>
      <c r="EN304" s="64"/>
    </row>
    <row r="305" spans="1:144" s="18" customFormat="1" ht="18" customHeight="1" hidden="1">
      <c r="A305" s="19"/>
      <c r="B305" s="20"/>
      <c r="C305" s="20">
        <v>4040</v>
      </c>
      <c r="D305" s="21" t="s">
        <v>86</v>
      </c>
      <c r="E305" s="21"/>
      <c r="F305" s="21"/>
      <c r="G305" s="6">
        <v>6400</v>
      </c>
      <c r="H305" s="6">
        <v>6400</v>
      </c>
      <c r="I305" s="6">
        <v>6400</v>
      </c>
      <c r="J305" s="6">
        <v>6400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  <c r="EM305" s="64"/>
      <c r="EN305" s="64"/>
    </row>
    <row r="306" spans="1:144" s="18" customFormat="1" ht="18" customHeight="1" hidden="1">
      <c r="A306" s="19"/>
      <c r="B306" s="20"/>
      <c r="C306" s="20" t="s">
        <v>49</v>
      </c>
      <c r="D306" s="21" t="s">
        <v>54</v>
      </c>
      <c r="E306" s="21"/>
      <c r="F306" s="21"/>
      <c r="G306" s="6">
        <v>13162</v>
      </c>
      <c r="H306" s="6">
        <v>13162</v>
      </c>
      <c r="I306" s="6">
        <v>13162</v>
      </c>
      <c r="J306" s="6">
        <v>13162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  <c r="EM306" s="64"/>
      <c r="EN306" s="64"/>
    </row>
    <row r="307" spans="1:144" s="18" customFormat="1" ht="18" customHeight="1" hidden="1">
      <c r="A307" s="19"/>
      <c r="B307" s="20"/>
      <c r="C307" s="20" t="s">
        <v>50</v>
      </c>
      <c r="D307" s="21" t="s">
        <v>87</v>
      </c>
      <c r="E307" s="21"/>
      <c r="F307" s="21"/>
      <c r="G307" s="6">
        <v>2123</v>
      </c>
      <c r="H307" s="6">
        <v>2123</v>
      </c>
      <c r="I307" s="6">
        <v>2123</v>
      </c>
      <c r="J307" s="6">
        <v>2123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  <c r="EM307" s="64"/>
      <c r="EN307" s="64"/>
    </row>
    <row r="308" spans="1:144" s="18" customFormat="1" ht="18" customHeight="1">
      <c r="A308" s="19"/>
      <c r="B308" s="20"/>
      <c r="C308" s="20">
        <v>4210</v>
      </c>
      <c r="D308" s="21" t="s">
        <v>56</v>
      </c>
      <c r="E308" s="21">
        <v>1000</v>
      </c>
      <c r="F308" s="21"/>
      <c r="G308" s="6">
        <v>6000</v>
      </c>
      <c r="H308" s="6">
        <v>6000</v>
      </c>
      <c r="I308" s="6">
        <v>6000</v>
      </c>
      <c r="J308" s="6">
        <v>0</v>
      </c>
      <c r="K308" s="6">
        <v>6000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  <c r="EM308" s="64"/>
      <c r="EN308" s="64"/>
    </row>
    <row r="309" spans="1:144" s="18" customFormat="1" ht="18" customHeight="1" hidden="1">
      <c r="A309" s="19"/>
      <c r="B309" s="20"/>
      <c r="C309" s="20">
        <v>4220</v>
      </c>
      <c r="D309" s="21" t="s">
        <v>130</v>
      </c>
      <c r="E309" s="21"/>
      <c r="F309" s="21"/>
      <c r="G309" s="6">
        <v>113000</v>
      </c>
      <c r="H309" s="6">
        <v>113000</v>
      </c>
      <c r="I309" s="6">
        <v>113000</v>
      </c>
      <c r="J309" s="6">
        <v>0</v>
      </c>
      <c r="K309" s="6">
        <v>113000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  <c r="EM309" s="64"/>
      <c r="EN309" s="64"/>
    </row>
    <row r="310" spans="1:144" s="18" customFormat="1" ht="18" customHeight="1" hidden="1">
      <c r="A310" s="19"/>
      <c r="B310" s="20"/>
      <c r="C310" s="20">
        <v>4260</v>
      </c>
      <c r="D310" s="21" t="s">
        <v>64</v>
      </c>
      <c r="E310" s="21"/>
      <c r="F310" s="21"/>
      <c r="G310" s="6">
        <v>7300</v>
      </c>
      <c r="H310" s="6">
        <v>7300</v>
      </c>
      <c r="I310" s="6">
        <v>7300</v>
      </c>
      <c r="J310" s="6">
        <v>0</v>
      </c>
      <c r="K310" s="6">
        <v>7300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  <c r="EM310" s="64"/>
      <c r="EN310" s="64"/>
    </row>
    <row r="311" spans="1:144" s="18" customFormat="1" ht="18" customHeight="1">
      <c r="A311" s="19"/>
      <c r="B311" s="20"/>
      <c r="C311" s="20">
        <v>4270</v>
      </c>
      <c r="D311" s="21" t="s">
        <v>57</v>
      </c>
      <c r="E311" s="21"/>
      <c r="F311" s="21">
        <v>500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  <c r="EM311" s="64"/>
      <c r="EN311" s="64"/>
    </row>
    <row r="312" spans="1:144" s="18" customFormat="1" ht="18" customHeight="1" hidden="1">
      <c r="A312" s="19"/>
      <c r="B312" s="20"/>
      <c r="C312" s="20">
        <v>4280</v>
      </c>
      <c r="D312" s="21" t="s">
        <v>88</v>
      </c>
      <c r="E312" s="21"/>
      <c r="F312" s="21"/>
      <c r="G312" s="6">
        <v>120</v>
      </c>
      <c r="H312" s="6">
        <v>120</v>
      </c>
      <c r="I312" s="6">
        <v>120</v>
      </c>
      <c r="J312" s="6">
        <v>0</v>
      </c>
      <c r="K312" s="6">
        <v>120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  <c r="EM312" s="64"/>
      <c r="EN312" s="64"/>
    </row>
    <row r="313" spans="1:144" s="18" customFormat="1" ht="18" customHeight="1">
      <c r="A313" s="19"/>
      <c r="B313" s="20"/>
      <c r="C313" s="20">
        <v>4300</v>
      </c>
      <c r="D313" s="21" t="s">
        <v>58</v>
      </c>
      <c r="E313" s="21"/>
      <c r="F313" s="21">
        <v>500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/>
      <c r="M313" s="6"/>
      <c r="N313" s="6"/>
      <c r="O313" s="6"/>
      <c r="P313" s="6"/>
      <c r="Q313" s="6"/>
      <c r="R313" s="6"/>
      <c r="S313" s="6"/>
      <c r="T313" s="6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  <c r="EM313" s="64"/>
      <c r="EN313" s="64"/>
    </row>
    <row r="314" spans="1:144" s="18" customFormat="1" ht="18" customHeight="1" hidden="1">
      <c r="A314" s="19"/>
      <c r="B314" s="20"/>
      <c r="C314" s="20" t="s">
        <v>124</v>
      </c>
      <c r="D314" s="21" t="s">
        <v>132</v>
      </c>
      <c r="E314" s="21"/>
      <c r="F314" s="21"/>
      <c r="G314" s="6">
        <v>4748</v>
      </c>
      <c r="H314" s="6">
        <v>4748</v>
      </c>
      <c r="I314" s="6">
        <v>4748</v>
      </c>
      <c r="J314" s="6">
        <v>0</v>
      </c>
      <c r="K314" s="6">
        <v>4748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  <c r="EM314" s="64"/>
      <c r="EN314" s="64"/>
    </row>
    <row r="315" spans="1:144" s="18" customFormat="1" ht="25.5" hidden="1">
      <c r="A315" s="19"/>
      <c r="B315" s="20"/>
      <c r="C315" s="20" t="s">
        <v>73</v>
      </c>
      <c r="D315" s="21" t="s">
        <v>135</v>
      </c>
      <c r="E315" s="21"/>
      <c r="F315" s="21"/>
      <c r="G315" s="6">
        <v>500</v>
      </c>
      <c r="H315" s="6">
        <v>500</v>
      </c>
      <c r="I315" s="6">
        <v>500</v>
      </c>
      <c r="J315" s="6">
        <v>0</v>
      </c>
      <c r="K315" s="6">
        <v>500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  <c r="EN315" s="64"/>
    </row>
    <row r="316" spans="1:144" s="18" customFormat="1" ht="18" customHeight="1" hidden="1">
      <c r="A316" s="19"/>
      <c r="B316" s="20">
        <v>80195</v>
      </c>
      <c r="C316" s="20"/>
      <c r="D316" s="21" t="s">
        <v>6</v>
      </c>
      <c r="E316" s="21">
        <f>SUM(E317:E320)</f>
        <v>0</v>
      </c>
      <c r="F316" s="21">
        <f>SUM(F317:F320)</f>
        <v>0</v>
      </c>
      <c r="G316" s="21">
        <f>SUM(G317:G320)</f>
        <v>19195</v>
      </c>
      <c r="H316" s="21">
        <f>SUM(H317:H320)</f>
        <v>19195</v>
      </c>
      <c r="I316" s="21">
        <f>SUM(I317:I320)</f>
        <v>10000</v>
      </c>
      <c r="J316" s="21">
        <f aca="true" t="shared" si="40" ref="J316:T316">SUM(J317:J320)</f>
        <v>500</v>
      </c>
      <c r="K316" s="21">
        <f t="shared" si="40"/>
        <v>9500</v>
      </c>
      <c r="L316" s="21">
        <f t="shared" si="40"/>
        <v>0</v>
      </c>
      <c r="M316" s="21">
        <f t="shared" si="40"/>
        <v>9195</v>
      </c>
      <c r="N316" s="21">
        <f t="shared" si="40"/>
        <v>0</v>
      </c>
      <c r="O316" s="21">
        <f t="shared" si="40"/>
        <v>0</v>
      </c>
      <c r="P316" s="21">
        <f t="shared" si="40"/>
        <v>0</v>
      </c>
      <c r="Q316" s="21">
        <f t="shared" si="40"/>
        <v>0</v>
      </c>
      <c r="R316" s="21">
        <f t="shared" si="40"/>
        <v>0</v>
      </c>
      <c r="S316" s="21">
        <f t="shared" si="40"/>
        <v>0</v>
      </c>
      <c r="T316" s="21">
        <f t="shared" si="40"/>
        <v>0</v>
      </c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  <c r="EM316" s="64"/>
      <c r="EN316" s="64"/>
    </row>
    <row r="317" spans="1:144" s="18" customFormat="1" ht="25.5" customHeight="1" hidden="1">
      <c r="A317" s="19"/>
      <c r="B317" s="20"/>
      <c r="C317" s="20">
        <v>3020</v>
      </c>
      <c r="D317" s="21" t="s">
        <v>214</v>
      </c>
      <c r="E317" s="21"/>
      <c r="F317" s="21"/>
      <c r="G317" s="6">
        <v>9195</v>
      </c>
      <c r="H317" s="30">
        <v>9195</v>
      </c>
      <c r="I317" s="30">
        <v>0</v>
      </c>
      <c r="J317" s="30">
        <v>0</v>
      </c>
      <c r="K317" s="30">
        <v>0</v>
      </c>
      <c r="L317" s="30">
        <v>0</v>
      </c>
      <c r="M317" s="42">
        <v>9195</v>
      </c>
      <c r="N317" s="42">
        <v>0</v>
      </c>
      <c r="O317" s="42">
        <v>0</v>
      </c>
      <c r="P317" s="42">
        <v>0</v>
      </c>
      <c r="Q317" s="42">
        <v>0</v>
      </c>
      <c r="R317" s="42">
        <v>0</v>
      </c>
      <c r="S317" s="42">
        <v>0</v>
      </c>
      <c r="T317" s="30">
        <v>0</v>
      </c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  <c r="EM317" s="64"/>
      <c r="EN317" s="64"/>
    </row>
    <row r="318" spans="1:144" s="18" customFormat="1" ht="18" customHeight="1" hidden="1">
      <c r="A318" s="19"/>
      <c r="B318" s="20"/>
      <c r="C318" s="20" t="s">
        <v>51</v>
      </c>
      <c r="D318" s="21" t="s">
        <v>55</v>
      </c>
      <c r="E318" s="21"/>
      <c r="F318" s="21"/>
      <c r="G318" s="18">
        <v>500</v>
      </c>
      <c r="H318" s="18">
        <v>500</v>
      </c>
      <c r="I318" s="18">
        <v>500</v>
      </c>
      <c r="J318" s="18">
        <v>500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  <c r="EM318" s="64"/>
      <c r="EN318" s="64"/>
    </row>
    <row r="319" spans="1:144" s="18" customFormat="1" ht="18" customHeight="1" hidden="1">
      <c r="A319" s="19"/>
      <c r="B319" s="20"/>
      <c r="C319" s="20" t="s">
        <v>70</v>
      </c>
      <c r="D319" s="21" t="s">
        <v>56</v>
      </c>
      <c r="E319" s="21"/>
      <c r="F319" s="21"/>
      <c r="G319" s="6">
        <v>3000</v>
      </c>
      <c r="H319" s="6">
        <v>3000</v>
      </c>
      <c r="I319" s="6">
        <v>3000</v>
      </c>
      <c r="J319" s="6">
        <v>0</v>
      </c>
      <c r="K319" s="6">
        <v>3000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  <c r="EM319" s="64"/>
      <c r="EN319" s="64"/>
    </row>
    <row r="320" spans="1:144" s="18" customFormat="1" ht="18" customHeight="1" hidden="1">
      <c r="A320" s="19"/>
      <c r="B320" s="20"/>
      <c r="C320" s="20" t="s">
        <v>67</v>
      </c>
      <c r="D320" s="21" t="s">
        <v>58</v>
      </c>
      <c r="E320" s="21"/>
      <c r="F320" s="21"/>
      <c r="G320" s="6">
        <v>6500</v>
      </c>
      <c r="H320" s="6">
        <v>6500</v>
      </c>
      <c r="I320" s="6">
        <v>6500</v>
      </c>
      <c r="J320" s="6">
        <v>0</v>
      </c>
      <c r="K320" s="6">
        <v>6500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  <c r="EM320" s="64"/>
      <c r="EN320" s="64"/>
    </row>
    <row r="321" spans="1:144" s="40" customFormat="1" ht="10.5" customHeight="1" hidden="1">
      <c r="A321" s="41"/>
      <c r="B321" s="51"/>
      <c r="C321" s="51"/>
      <c r="D321" s="52"/>
      <c r="E321" s="52"/>
      <c r="F321" s="52"/>
      <c r="G321" s="69"/>
      <c r="H321" s="34"/>
      <c r="I321" s="34"/>
      <c r="J321" s="34"/>
      <c r="K321" s="34"/>
      <c r="L321" s="34"/>
      <c r="M321" s="34"/>
      <c r="N321" s="34"/>
      <c r="O321" s="34"/>
      <c r="P321" s="34"/>
      <c r="Q321" s="30"/>
      <c r="R321" s="18"/>
      <c r="S321" s="18"/>
      <c r="T321" s="18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  <c r="EM321" s="64"/>
      <c r="EN321" s="64"/>
    </row>
    <row r="322" spans="1:144" s="18" customFormat="1" ht="21" customHeight="1" hidden="1">
      <c r="A322" s="15">
        <v>851</v>
      </c>
      <c r="B322" s="16"/>
      <c r="C322" s="16"/>
      <c r="D322" s="17" t="s">
        <v>142</v>
      </c>
      <c r="E322" s="17">
        <f>E323+E326+E348</f>
        <v>0</v>
      </c>
      <c r="F322" s="17">
        <f>F323+F326+F348</f>
        <v>0</v>
      </c>
      <c r="G322" s="77">
        <f aca="true" t="shared" si="41" ref="G322:T322">G323+G326+G348</f>
        <v>123350</v>
      </c>
      <c r="H322" s="17">
        <f t="shared" si="41"/>
        <v>123350</v>
      </c>
      <c r="I322" s="17">
        <f t="shared" si="41"/>
        <v>118250</v>
      </c>
      <c r="J322" s="17">
        <f t="shared" si="41"/>
        <v>48774</v>
      </c>
      <c r="K322" s="17">
        <f t="shared" si="41"/>
        <v>69476</v>
      </c>
      <c r="L322" s="17">
        <f t="shared" si="41"/>
        <v>2300</v>
      </c>
      <c r="M322" s="17">
        <f t="shared" si="41"/>
        <v>2800</v>
      </c>
      <c r="N322" s="17">
        <f t="shared" si="41"/>
        <v>0</v>
      </c>
      <c r="O322" s="17">
        <f t="shared" si="41"/>
        <v>0</v>
      </c>
      <c r="P322" s="17">
        <f t="shared" si="41"/>
        <v>0</v>
      </c>
      <c r="Q322" s="17">
        <f t="shared" si="41"/>
        <v>0</v>
      </c>
      <c r="R322" s="17">
        <f t="shared" si="41"/>
        <v>0</v>
      </c>
      <c r="S322" s="17">
        <f t="shared" si="41"/>
        <v>0</v>
      </c>
      <c r="T322" s="17">
        <f t="shared" si="41"/>
        <v>0</v>
      </c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  <c r="EM322" s="64"/>
      <c r="EN322" s="64"/>
    </row>
    <row r="323" spans="1:144" s="18" customFormat="1" ht="18" customHeight="1" hidden="1">
      <c r="A323" s="19"/>
      <c r="B323" s="20" t="s">
        <v>137</v>
      </c>
      <c r="C323" s="20"/>
      <c r="D323" s="21" t="s">
        <v>143</v>
      </c>
      <c r="E323" s="21"/>
      <c r="F323" s="21"/>
      <c r="G323" s="21">
        <f>G324+G325</f>
        <v>5000</v>
      </c>
      <c r="H323" s="21">
        <f aca="true" t="shared" si="42" ref="H323:T323">H325</f>
        <v>5000</v>
      </c>
      <c r="I323" s="21">
        <f t="shared" si="42"/>
        <v>5000</v>
      </c>
      <c r="J323" s="21">
        <f t="shared" si="42"/>
        <v>0</v>
      </c>
      <c r="K323" s="21">
        <f t="shared" si="42"/>
        <v>5000</v>
      </c>
      <c r="L323" s="21">
        <f t="shared" si="42"/>
        <v>0</v>
      </c>
      <c r="M323" s="21">
        <f t="shared" si="42"/>
        <v>0</v>
      </c>
      <c r="N323" s="21">
        <f t="shared" si="42"/>
        <v>0</v>
      </c>
      <c r="O323" s="21">
        <f t="shared" si="42"/>
        <v>0</v>
      </c>
      <c r="P323" s="21">
        <f t="shared" si="42"/>
        <v>0</v>
      </c>
      <c r="Q323" s="21">
        <f t="shared" si="42"/>
        <v>0</v>
      </c>
      <c r="R323" s="21">
        <f t="shared" si="42"/>
        <v>0</v>
      </c>
      <c r="S323" s="21">
        <f t="shared" si="42"/>
        <v>0</v>
      </c>
      <c r="T323" s="21">
        <f t="shared" si="42"/>
        <v>0</v>
      </c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  <c r="EM323" s="64"/>
      <c r="EN323" s="64"/>
    </row>
    <row r="324" spans="1:144" s="18" customFormat="1" ht="18" customHeight="1" hidden="1">
      <c r="A324" s="19"/>
      <c r="B324" s="20"/>
      <c r="C324" s="20">
        <v>4210</v>
      </c>
      <c r="D324" s="21" t="s">
        <v>56</v>
      </c>
      <c r="E324" s="21"/>
      <c r="F324" s="21"/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  <c r="Q324" s="21">
        <v>0</v>
      </c>
      <c r="R324" s="21">
        <v>0</v>
      </c>
      <c r="S324" s="21">
        <v>0</v>
      </c>
      <c r="T324" s="21">
        <v>0</v>
      </c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  <c r="EM324" s="64"/>
      <c r="EN324" s="64"/>
    </row>
    <row r="325" spans="1:144" s="18" customFormat="1" ht="18" customHeight="1" hidden="1">
      <c r="A325" s="19"/>
      <c r="B325" s="20"/>
      <c r="C325" s="20" t="s">
        <v>67</v>
      </c>
      <c r="D325" s="21" t="s">
        <v>58</v>
      </c>
      <c r="E325" s="21"/>
      <c r="F325" s="21"/>
      <c r="G325" s="6">
        <v>5000</v>
      </c>
      <c r="H325" s="6">
        <v>5000</v>
      </c>
      <c r="I325" s="6">
        <v>5000</v>
      </c>
      <c r="J325" s="6">
        <v>0</v>
      </c>
      <c r="K325" s="6">
        <v>5000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  <c r="EM325" s="64"/>
      <c r="EN325" s="64"/>
    </row>
    <row r="326" spans="1:144" s="18" customFormat="1" ht="18" customHeight="1" hidden="1">
      <c r="A326" s="19"/>
      <c r="B326" s="20">
        <v>85154</v>
      </c>
      <c r="C326" s="20"/>
      <c r="D326" s="21" t="s">
        <v>144</v>
      </c>
      <c r="E326" s="21">
        <f>SUM(E327:E347)</f>
        <v>0</v>
      </c>
      <c r="F326" s="21">
        <f>SUM(F327:F347)</f>
        <v>0</v>
      </c>
      <c r="G326" s="6">
        <f aca="true" t="shared" si="43" ref="G326:T326">SUM(G327:G347)</f>
        <v>116350</v>
      </c>
      <c r="H326" s="30">
        <f t="shared" si="43"/>
        <v>116350</v>
      </c>
      <c r="I326" s="30">
        <f t="shared" si="43"/>
        <v>113250</v>
      </c>
      <c r="J326" s="30">
        <f t="shared" si="43"/>
        <v>48774</v>
      </c>
      <c r="K326" s="30">
        <f t="shared" si="43"/>
        <v>64476</v>
      </c>
      <c r="L326" s="30">
        <f t="shared" si="43"/>
        <v>300</v>
      </c>
      <c r="M326" s="30">
        <f t="shared" si="43"/>
        <v>2800</v>
      </c>
      <c r="N326" s="30">
        <f t="shared" si="43"/>
        <v>0</v>
      </c>
      <c r="O326" s="30">
        <f t="shared" si="43"/>
        <v>0</v>
      </c>
      <c r="P326" s="30">
        <f t="shared" si="43"/>
        <v>0</v>
      </c>
      <c r="Q326" s="30">
        <f t="shared" si="43"/>
        <v>0</v>
      </c>
      <c r="R326" s="30">
        <f t="shared" si="43"/>
        <v>0</v>
      </c>
      <c r="S326" s="30">
        <f t="shared" si="43"/>
        <v>0</v>
      </c>
      <c r="T326" s="30">
        <f t="shared" si="43"/>
        <v>0</v>
      </c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  <c r="EM326" s="64"/>
      <c r="EN326" s="64"/>
    </row>
    <row r="327" spans="1:144" s="18" customFormat="1" ht="39" customHeight="1" hidden="1">
      <c r="A327" s="19"/>
      <c r="B327" s="20"/>
      <c r="C327" s="20" t="s">
        <v>140</v>
      </c>
      <c r="D327" s="21" t="s">
        <v>145</v>
      </c>
      <c r="E327" s="21"/>
      <c r="F327" s="21"/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  <c r="EM327" s="64"/>
      <c r="EN327" s="64"/>
    </row>
    <row r="328" spans="1:144" s="18" customFormat="1" ht="52.5" customHeight="1" hidden="1">
      <c r="A328" s="19"/>
      <c r="B328" s="20"/>
      <c r="C328" s="20">
        <v>2330</v>
      </c>
      <c r="D328" s="21" t="s">
        <v>184</v>
      </c>
      <c r="E328" s="21"/>
      <c r="F328" s="21"/>
      <c r="G328" s="6">
        <v>300</v>
      </c>
      <c r="H328" s="6">
        <v>300</v>
      </c>
      <c r="I328" s="6">
        <v>0</v>
      </c>
      <c r="J328" s="6">
        <v>0</v>
      </c>
      <c r="K328" s="6">
        <v>0</v>
      </c>
      <c r="L328" s="6">
        <v>300</v>
      </c>
      <c r="M328" s="61">
        <v>0</v>
      </c>
      <c r="N328" s="61">
        <v>0</v>
      </c>
      <c r="O328" s="61">
        <v>0</v>
      </c>
      <c r="P328" s="61">
        <v>0</v>
      </c>
      <c r="Q328" s="61">
        <v>0</v>
      </c>
      <c r="R328" s="61">
        <v>0</v>
      </c>
      <c r="S328" s="61">
        <v>0</v>
      </c>
      <c r="T328" s="6">
        <v>0</v>
      </c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  <c r="EM328" s="64"/>
      <c r="EN328" s="64"/>
    </row>
    <row r="329" spans="1:144" s="18" customFormat="1" ht="25.5" customHeight="1" hidden="1">
      <c r="A329" s="19"/>
      <c r="B329" s="20"/>
      <c r="C329" s="20">
        <v>3040</v>
      </c>
      <c r="D329" s="21" t="s">
        <v>240</v>
      </c>
      <c r="E329" s="21"/>
      <c r="F329" s="21"/>
      <c r="G329" s="6">
        <v>2800</v>
      </c>
      <c r="H329" s="6">
        <v>2800</v>
      </c>
      <c r="I329" s="6">
        <v>0</v>
      </c>
      <c r="J329" s="6">
        <v>0</v>
      </c>
      <c r="K329" s="6">
        <v>0</v>
      </c>
      <c r="L329" s="6">
        <v>0</v>
      </c>
      <c r="M329" s="61">
        <v>2800</v>
      </c>
      <c r="N329" s="61">
        <v>0</v>
      </c>
      <c r="O329" s="61">
        <v>0</v>
      </c>
      <c r="P329" s="61">
        <v>0</v>
      </c>
      <c r="Q329" s="61">
        <v>0</v>
      </c>
      <c r="R329" s="61">
        <v>0</v>
      </c>
      <c r="S329" s="61">
        <v>0</v>
      </c>
      <c r="T329" s="6">
        <v>0</v>
      </c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  <c r="EM329" s="64"/>
      <c r="EN329" s="64"/>
    </row>
    <row r="330" spans="1:144" s="18" customFormat="1" ht="18" customHeight="1" hidden="1">
      <c r="A330" s="19"/>
      <c r="B330" s="20"/>
      <c r="C330" s="20">
        <v>4010</v>
      </c>
      <c r="D330" s="21" t="s">
        <v>85</v>
      </c>
      <c r="E330" s="21"/>
      <c r="F330" s="21"/>
      <c r="G330" s="6">
        <v>14156</v>
      </c>
      <c r="H330" s="6">
        <v>14156</v>
      </c>
      <c r="I330" s="6">
        <v>14156</v>
      </c>
      <c r="J330" s="6">
        <v>14156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  <c r="EM330" s="64"/>
      <c r="EN330" s="64"/>
    </row>
    <row r="331" spans="1:144" s="18" customFormat="1" ht="18" customHeight="1" hidden="1">
      <c r="A331" s="19"/>
      <c r="B331" s="20"/>
      <c r="C331" s="20">
        <v>4040</v>
      </c>
      <c r="D331" s="21" t="s">
        <v>86</v>
      </c>
      <c r="E331" s="21"/>
      <c r="F331" s="21"/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  <c r="EM331" s="64"/>
      <c r="EN331" s="64"/>
    </row>
    <row r="332" spans="1:144" s="18" customFormat="1" ht="18" customHeight="1" hidden="1">
      <c r="A332" s="19"/>
      <c r="B332" s="20"/>
      <c r="C332" s="20">
        <v>4110</v>
      </c>
      <c r="D332" s="21" t="s">
        <v>54</v>
      </c>
      <c r="E332" s="21"/>
      <c r="F332" s="21"/>
      <c r="G332" s="6">
        <v>3900</v>
      </c>
      <c r="H332" s="6">
        <v>3900</v>
      </c>
      <c r="I332" s="6">
        <v>3900</v>
      </c>
      <c r="J332" s="6">
        <v>3900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  <c r="EM332" s="64"/>
      <c r="EN332" s="64"/>
    </row>
    <row r="333" spans="1:144" s="18" customFormat="1" ht="18" customHeight="1" hidden="1">
      <c r="A333" s="19"/>
      <c r="B333" s="20"/>
      <c r="C333" s="20">
        <v>4120</v>
      </c>
      <c r="D333" s="21" t="s">
        <v>87</v>
      </c>
      <c r="E333" s="21"/>
      <c r="F333" s="21"/>
      <c r="G333" s="6">
        <v>368</v>
      </c>
      <c r="H333" s="6">
        <v>368</v>
      </c>
      <c r="I333" s="6">
        <v>368</v>
      </c>
      <c r="J333" s="6">
        <v>368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  <c r="EM333" s="64"/>
      <c r="EN333" s="64"/>
    </row>
    <row r="334" spans="1:144" s="18" customFormat="1" ht="18" customHeight="1" hidden="1">
      <c r="A334" s="19"/>
      <c r="B334" s="20"/>
      <c r="C334" s="20" t="s">
        <v>51</v>
      </c>
      <c r="D334" s="21" t="s">
        <v>55</v>
      </c>
      <c r="E334" s="21"/>
      <c r="F334" s="21"/>
      <c r="G334" s="6">
        <v>30350</v>
      </c>
      <c r="H334" s="6">
        <v>30350</v>
      </c>
      <c r="I334" s="6">
        <v>30350</v>
      </c>
      <c r="J334" s="6">
        <v>30350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  <c r="EM334" s="64"/>
      <c r="EN334" s="64"/>
    </row>
    <row r="335" spans="1:144" s="18" customFormat="1" ht="18" customHeight="1" hidden="1">
      <c r="A335" s="19"/>
      <c r="B335" s="20"/>
      <c r="C335" s="20">
        <v>4210</v>
      </c>
      <c r="D335" s="21" t="s">
        <v>56</v>
      </c>
      <c r="E335" s="21"/>
      <c r="F335" s="21"/>
      <c r="G335" s="6">
        <v>30032</v>
      </c>
      <c r="H335" s="6">
        <v>30032</v>
      </c>
      <c r="I335" s="6">
        <v>30032</v>
      </c>
      <c r="J335" s="6">
        <v>0</v>
      </c>
      <c r="K335" s="6">
        <v>30032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  <c r="EM335" s="64"/>
      <c r="EN335" s="64"/>
    </row>
    <row r="336" spans="1:144" s="18" customFormat="1" ht="18" customHeight="1" hidden="1">
      <c r="A336" s="19"/>
      <c r="B336" s="20"/>
      <c r="C336" s="20">
        <v>4220</v>
      </c>
      <c r="D336" s="21" t="s">
        <v>130</v>
      </c>
      <c r="E336" s="21"/>
      <c r="F336" s="21"/>
      <c r="G336" s="6">
        <v>8000</v>
      </c>
      <c r="H336" s="6">
        <v>8000</v>
      </c>
      <c r="I336" s="6">
        <v>8000</v>
      </c>
      <c r="J336" s="6">
        <v>0</v>
      </c>
      <c r="K336" s="6">
        <v>8000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  <c r="EM336" s="64"/>
      <c r="EN336" s="64"/>
    </row>
    <row r="337" spans="1:144" s="18" customFormat="1" ht="27" customHeight="1" hidden="1">
      <c r="A337" s="19"/>
      <c r="B337" s="20"/>
      <c r="C337" s="20" t="s">
        <v>77</v>
      </c>
      <c r="D337" s="21" t="s">
        <v>131</v>
      </c>
      <c r="E337" s="21"/>
      <c r="F337" s="21"/>
      <c r="G337" s="6">
        <v>800</v>
      </c>
      <c r="H337" s="6">
        <v>800</v>
      </c>
      <c r="I337" s="6">
        <v>800</v>
      </c>
      <c r="J337" s="6">
        <v>0</v>
      </c>
      <c r="K337" s="6">
        <v>800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  <c r="EM337" s="64"/>
      <c r="EN337" s="64"/>
    </row>
    <row r="338" spans="1:144" s="18" customFormat="1" ht="18" customHeight="1" hidden="1">
      <c r="A338" s="19"/>
      <c r="B338" s="20"/>
      <c r="C338" s="20" t="s">
        <v>61</v>
      </c>
      <c r="D338" s="21" t="s">
        <v>64</v>
      </c>
      <c r="E338" s="21"/>
      <c r="F338" s="21"/>
      <c r="G338" s="6">
        <v>300</v>
      </c>
      <c r="H338" s="6">
        <v>300</v>
      </c>
      <c r="I338" s="6">
        <v>300</v>
      </c>
      <c r="J338" s="6">
        <v>0</v>
      </c>
      <c r="K338" s="6">
        <v>300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  <c r="EM338" s="64"/>
      <c r="EN338" s="64"/>
    </row>
    <row r="339" spans="1:144" s="18" customFormat="1" ht="18" customHeight="1" hidden="1">
      <c r="A339" s="19"/>
      <c r="B339" s="20"/>
      <c r="C339" s="20">
        <v>4270</v>
      </c>
      <c r="D339" s="21" t="s">
        <v>57</v>
      </c>
      <c r="E339" s="21"/>
      <c r="F339" s="21"/>
      <c r="G339" s="6">
        <v>2000</v>
      </c>
      <c r="H339" s="6">
        <v>2000</v>
      </c>
      <c r="I339" s="6">
        <v>2000</v>
      </c>
      <c r="J339" s="6">
        <v>0</v>
      </c>
      <c r="K339" s="6">
        <v>2000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  <c r="EM339" s="64"/>
      <c r="EN339" s="64"/>
    </row>
    <row r="340" spans="1:144" s="18" customFormat="1" ht="18" customHeight="1" hidden="1">
      <c r="A340" s="19"/>
      <c r="B340" s="20"/>
      <c r="C340" s="20">
        <v>4300</v>
      </c>
      <c r="D340" s="21" t="s">
        <v>58</v>
      </c>
      <c r="E340" s="21"/>
      <c r="F340" s="21"/>
      <c r="G340" s="6">
        <v>17000</v>
      </c>
      <c r="H340" s="6">
        <v>17000</v>
      </c>
      <c r="I340" s="6">
        <v>17000</v>
      </c>
      <c r="J340" s="6">
        <v>0</v>
      </c>
      <c r="K340" s="6">
        <v>17000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  <c r="EM340" s="64"/>
      <c r="EN340" s="64"/>
    </row>
    <row r="341" spans="1:144" s="18" customFormat="1" ht="38.25" hidden="1">
      <c r="A341" s="19"/>
      <c r="B341" s="20"/>
      <c r="C341" s="20" t="s">
        <v>79</v>
      </c>
      <c r="D341" s="21" t="s">
        <v>216</v>
      </c>
      <c r="E341" s="21"/>
      <c r="F341" s="21"/>
      <c r="G341" s="6">
        <v>1600</v>
      </c>
      <c r="H341" s="6">
        <v>1600</v>
      </c>
      <c r="I341" s="6">
        <v>1600</v>
      </c>
      <c r="J341" s="6">
        <v>0</v>
      </c>
      <c r="K341" s="6">
        <v>1600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  <c r="EM341" s="64"/>
      <c r="EN341" s="64"/>
    </row>
    <row r="342" spans="1:144" s="18" customFormat="1" ht="25.5" hidden="1">
      <c r="A342" s="19"/>
      <c r="B342" s="20"/>
      <c r="C342" s="20">
        <v>4390</v>
      </c>
      <c r="D342" s="21" t="s">
        <v>163</v>
      </c>
      <c r="E342" s="21"/>
      <c r="F342" s="21"/>
      <c r="G342" s="6">
        <v>1000</v>
      </c>
      <c r="H342" s="6">
        <v>1000</v>
      </c>
      <c r="I342" s="6">
        <v>1000</v>
      </c>
      <c r="J342" s="6">
        <v>0</v>
      </c>
      <c r="K342" s="6">
        <v>1000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  <c r="EM342" s="64"/>
      <c r="EN342" s="64"/>
    </row>
    <row r="343" spans="1:144" s="18" customFormat="1" ht="18" customHeight="1" hidden="1">
      <c r="A343" s="19"/>
      <c r="B343" s="20"/>
      <c r="C343" s="20">
        <v>4410</v>
      </c>
      <c r="D343" s="21" t="s">
        <v>89</v>
      </c>
      <c r="E343" s="21"/>
      <c r="F343" s="21"/>
      <c r="G343" s="6">
        <v>500</v>
      </c>
      <c r="H343" s="6">
        <v>500</v>
      </c>
      <c r="I343" s="6">
        <v>500</v>
      </c>
      <c r="J343" s="6">
        <v>0</v>
      </c>
      <c r="K343" s="6">
        <v>500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  <c r="EM343" s="64"/>
      <c r="EN343" s="64"/>
    </row>
    <row r="344" spans="1:144" s="18" customFormat="1" ht="18" customHeight="1" hidden="1">
      <c r="A344" s="19"/>
      <c r="B344" s="20"/>
      <c r="C344" s="20">
        <v>4430</v>
      </c>
      <c r="D344" s="21" t="s">
        <v>59</v>
      </c>
      <c r="E344" s="21"/>
      <c r="F344" s="21"/>
      <c r="G344" s="6">
        <v>400</v>
      </c>
      <c r="H344" s="6">
        <v>400</v>
      </c>
      <c r="I344" s="6">
        <v>400</v>
      </c>
      <c r="J344" s="6">
        <v>0</v>
      </c>
      <c r="K344" s="6">
        <v>400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  <c r="EM344" s="64"/>
      <c r="EN344" s="64"/>
    </row>
    <row r="345" spans="1:144" s="18" customFormat="1" ht="18" customHeight="1" hidden="1">
      <c r="A345" s="19"/>
      <c r="B345" s="20"/>
      <c r="C345" s="20">
        <v>4440</v>
      </c>
      <c r="D345" s="21" t="s">
        <v>132</v>
      </c>
      <c r="E345" s="21"/>
      <c r="F345" s="21"/>
      <c r="G345" s="6">
        <v>844</v>
      </c>
      <c r="H345" s="6">
        <v>844</v>
      </c>
      <c r="I345" s="6">
        <v>844</v>
      </c>
      <c r="J345" s="6">
        <v>0</v>
      </c>
      <c r="K345" s="6">
        <v>844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  <c r="EM345" s="64"/>
      <c r="EN345" s="64"/>
    </row>
    <row r="346" spans="1:144" s="18" customFormat="1" ht="26.25" customHeight="1" hidden="1">
      <c r="A346" s="19"/>
      <c r="B346" s="20"/>
      <c r="C346" s="20">
        <v>4610</v>
      </c>
      <c r="D346" s="21" t="s">
        <v>65</v>
      </c>
      <c r="E346" s="21"/>
      <c r="F346" s="21"/>
      <c r="G346" s="6">
        <v>1000</v>
      </c>
      <c r="H346" s="6">
        <v>1000</v>
      </c>
      <c r="I346" s="6">
        <v>1000</v>
      </c>
      <c r="J346" s="6">
        <v>0</v>
      </c>
      <c r="K346" s="6">
        <v>1000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  <c r="EM346" s="64"/>
      <c r="EN346" s="64"/>
    </row>
    <row r="347" spans="1:144" s="18" customFormat="1" ht="25.5" customHeight="1" hidden="1">
      <c r="A347" s="19"/>
      <c r="B347" s="20"/>
      <c r="C347" s="20">
        <v>4700</v>
      </c>
      <c r="D347" s="21" t="s">
        <v>91</v>
      </c>
      <c r="E347" s="21"/>
      <c r="F347" s="21"/>
      <c r="G347" s="6">
        <v>1000</v>
      </c>
      <c r="H347" s="6">
        <v>1000</v>
      </c>
      <c r="I347" s="6">
        <v>1000</v>
      </c>
      <c r="J347" s="6">
        <v>0</v>
      </c>
      <c r="K347" s="6">
        <v>1000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  <c r="EM347" s="64"/>
      <c r="EN347" s="64"/>
    </row>
    <row r="348" spans="1:144" s="40" customFormat="1" ht="15.75" customHeight="1" hidden="1">
      <c r="A348" s="19"/>
      <c r="B348" s="20">
        <v>85158</v>
      </c>
      <c r="C348" s="20"/>
      <c r="D348" s="21" t="s">
        <v>178</v>
      </c>
      <c r="E348" s="21"/>
      <c r="F348" s="21"/>
      <c r="G348" s="6">
        <v>2000</v>
      </c>
      <c r="H348" s="6">
        <v>2000</v>
      </c>
      <c r="I348" s="6">
        <v>0</v>
      </c>
      <c r="J348" s="6">
        <v>0</v>
      </c>
      <c r="K348" s="6">
        <v>0</v>
      </c>
      <c r="L348" s="6">
        <v>2000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  <c r="EM348" s="64"/>
      <c r="EN348" s="64"/>
    </row>
    <row r="349" spans="1:144" s="40" customFormat="1" ht="39" customHeight="1" hidden="1">
      <c r="A349" s="19"/>
      <c r="B349" s="20"/>
      <c r="C349" s="20" t="s">
        <v>140</v>
      </c>
      <c r="D349" s="21" t="s">
        <v>223</v>
      </c>
      <c r="E349" s="21"/>
      <c r="F349" s="21"/>
      <c r="G349" s="6">
        <v>2000</v>
      </c>
      <c r="H349" s="6">
        <v>2000</v>
      </c>
      <c r="I349" s="6">
        <v>0</v>
      </c>
      <c r="J349" s="6">
        <v>0</v>
      </c>
      <c r="K349" s="6">
        <v>0</v>
      </c>
      <c r="L349" s="6">
        <v>2000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  <c r="EM349" s="64"/>
      <c r="EN349" s="64"/>
    </row>
    <row r="350" spans="1:144" s="40" customFormat="1" ht="10.5" customHeight="1" hidden="1">
      <c r="A350" s="41"/>
      <c r="B350" s="51"/>
      <c r="C350" s="51"/>
      <c r="D350" s="52"/>
      <c r="E350" s="52"/>
      <c r="F350" s="52"/>
      <c r="G350" s="69"/>
      <c r="H350" s="34"/>
      <c r="I350" s="34"/>
      <c r="J350" s="34"/>
      <c r="K350" s="34"/>
      <c r="L350" s="34"/>
      <c r="M350" s="34"/>
      <c r="N350" s="34"/>
      <c r="O350" s="34"/>
      <c r="P350" s="34"/>
      <c r="Q350" s="30"/>
      <c r="R350" s="18"/>
      <c r="S350" s="18"/>
      <c r="T350" s="18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  <c r="EM350" s="64"/>
      <c r="EN350" s="64"/>
    </row>
    <row r="351" spans="1:144" s="40" customFormat="1" ht="12" customHeight="1">
      <c r="A351" s="41"/>
      <c r="B351" s="51"/>
      <c r="C351" s="51"/>
      <c r="D351" s="52"/>
      <c r="E351" s="52"/>
      <c r="F351" s="52"/>
      <c r="G351" s="69"/>
      <c r="H351" s="34"/>
      <c r="I351" s="34"/>
      <c r="J351" s="34"/>
      <c r="K351" s="34"/>
      <c r="L351" s="34"/>
      <c r="M351" s="34"/>
      <c r="N351" s="34"/>
      <c r="O351" s="34"/>
      <c r="P351" s="34"/>
      <c r="Q351" s="30"/>
      <c r="R351" s="18"/>
      <c r="S351" s="18"/>
      <c r="T351" s="18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  <c r="EM351" s="64"/>
      <c r="EN351" s="64"/>
    </row>
    <row r="352" spans="1:144" s="18" customFormat="1" ht="21" customHeight="1">
      <c r="A352" s="15" t="s">
        <v>27</v>
      </c>
      <c r="B352" s="16"/>
      <c r="C352" s="16"/>
      <c r="D352" s="17" t="s">
        <v>146</v>
      </c>
      <c r="E352" s="17">
        <f>E353+E355+E373+E375+E378+E380+E383+E401+E407+E418</f>
        <v>2520</v>
      </c>
      <c r="F352" s="17">
        <f>F353+F355+F373+F375+F378+F380+F383+F401+F407+F418</f>
        <v>0</v>
      </c>
      <c r="G352" s="77">
        <f aca="true" t="shared" si="44" ref="G352:T352">G353+G355+G373+G378+G383+G401+G407+G417+G418+G375+G380</f>
        <v>4052637</v>
      </c>
      <c r="H352" s="77">
        <f t="shared" si="44"/>
        <v>4052637</v>
      </c>
      <c r="I352" s="77">
        <f t="shared" si="44"/>
        <v>676245</v>
      </c>
      <c r="J352" s="77">
        <f t="shared" si="44"/>
        <v>547890</v>
      </c>
      <c r="K352" s="77">
        <f t="shared" si="44"/>
        <v>128355</v>
      </c>
      <c r="L352" s="77">
        <f t="shared" si="44"/>
        <v>3701</v>
      </c>
      <c r="M352" s="77">
        <f t="shared" si="44"/>
        <v>3372691</v>
      </c>
      <c r="N352" s="77">
        <f t="shared" si="44"/>
        <v>0</v>
      </c>
      <c r="O352" s="77">
        <f t="shared" si="44"/>
        <v>0</v>
      </c>
      <c r="P352" s="77">
        <f t="shared" si="44"/>
        <v>0</v>
      </c>
      <c r="Q352" s="77">
        <f t="shared" si="44"/>
        <v>0</v>
      </c>
      <c r="R352" s="77">
        <f t="shared" si="44"/>
        <v>0</v>
      </c>
      <c r="S352" s="77">
        <f t="shared" si="44"/>
        <v>0</v>
      </c>
      <c r="T352" s="77">
        <f t="shared" si="44"/>
        <v>0</v>
      </c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  <c r="EM352" s="64"/>
      <c r="EN352" s="64"/>
    </row>
    <row r="353" spans="1:144" s="18" customFormat="1" ht="18" customHeight="1" hidden="1">
      <c r="A353" s="19"/>
      <c r="B353" s="20" t="s">
        <v>138</v>
      </c>
      <c r="C353" s="20"/>
      <c r="D353" s="21" t="s">
        <v>147</v>
      </c>
      <c r="E353" s="21"/>
      <c r="F353" s="21"/>
      <c r="G353" s="6">
        <f>G354</f>
        <v>57021</v>
      </c>
      <c r="H353" s="82">
        <f>H354</f>
        <v>57021</v>
      </c>
      <c r="I353" s="82">
        <f aca="true" t="shared" si="45" ref="I353:T353">I354</f>
        <v>57021</v>
      </c>
      <c r="J353" s="82">
        <f t="shared" si="45"/>
        <v>0</v>
      </c>
      <c r="K353" s="82">
        <f t="shared" si="45"/>
        <v>57021</v>
      </c>
      <c r="L353" s="82">
        <f t="shared" si="45"/>
        <v>0</v>
      </c>
      <c r="M353" s="82">
        <f t="shared" si="45"/>
        <v>0</v>
      </c>
      <c r="N353" s="82">
        <f t="shared" si="45"/>
        <v>0</v>
      </c>
      <c r="O353" s="82">
        <f t="shared" si="45"/>
        <v>0</v>
      </c>
      <c r="P353" s="82">
        <f t="shared" si="45"/>
        <v>0</v>
      </c>
      <c r="Q353" s="82">
        <f t="shared" si="45"/>
        <v>0</v>
      </c>
      <c r="R353" s="82">
        <f t="shared" si="45"/>
        <v>0</v>
      </c>
      <c r="S353" s="82">
        <f t="shared" si="45"/>
        <v>0</v>
      </c>
      <c r="T353" s="82">
        <f t="shared" si="45"/>
        <v>0</v>
      </c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  <c r="EM353" s="64"/>
      <c r="EN353" s="64"/>
    </row>
    <row r="354" spans="1:144" s="18" customFormat="1" ht="18" customHeight="1" hidden="1">
      <c r="A354" s="19"/>
      <c r="B354" s="20"/>
      <c r="C354" s="20" t="s">
        <v>141</v>
      </c>
      <c r="D354" s="21" t="s">
        <v>224</v>
      </c>
      <c r="E354" s="21"/>
      <c r="F354" s="21"/>
      <c r="G354" s="6">
        <v>57021</v>
      </c>
      <c r="H354" s="6">
        <v>57021</v>
      </c>
      <c r="I354" s="6">
        <v>57021</v>
      </c>
      <c r="J354" s="6">
        <v>0</v>
      </c>
      <c r="K354" s="6">
        <v>57021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  <c r="EM354" s="64"/>
      <c r="EN354" s="64"/>
    </row>
    <row r="355" spans="1:144" s="18" customFormat="1" ht="52.5" customHeight="1" hidden="1">
      <c r="A355" s="19"/>
      <c r="B355" s="20" t="s">
        <v>26</v>
      </c>
      <c r="C355" s="20"/>
      <c r="D355" s="1" t="s">
        <v>209</v>
      </c>
      <c r="E355" s="94">
        <f>SUM(E356:E372)</f>
        <v>0</v>
      </c>
      <c r="F355" s="94">
        <f>SUM(F356:F372)</f>
        <v>0</v>
      </c>
      <c r="G355" s="21">
        <f>SUM(G356:G372)</f>
        <v>2863981</v>
      </c>
      <c r="H355" s="83">
        <f aca="true" t="shared" si="46" ref="H355:T355">SUM(H356:H372)</f>
        <v>2863981</v>
      </c>
      <c r="I355" s="83">
        <f t="shared" si="46"/>
        <v>180137</v>
      </c>
      <c r="J355" s="83">
        <f t="shared" si="46"/>
        <v>167499</v>
      </c>
      <c r="K355" s="83">
        <f t="shared" si="46"/>
        <v>12638</v>
      </c>
      <c r="L355" s="83">
        <f t="shared" si="46"/>
        <v>3357</v>
      </c>
      <c r="M355" s="83">
        <f t="shared" si="46"/>
        <v>2680487</v>
      </c>
      <c r="N355" s="83">
        <f t="shared" si="46"/>
        <v>0</v>
      </c>
      <c r="O355" s="83">
        <f t="shared" si="46"/>
        <v>0</v>
      </c>
      <c r="P355" s="83">
        <f t="shared" si="46"/>
        <v>0</v>
      </c>
      <c r="Q355" s="83">
        <f t="shared" si="46"/>
        <v>0</v>
      </c>
      <c r="R355" s="83">
        <f t="shared" si="46"/>
        <v>0</v>
      </c>
      <c r="S355" s="83">
        <f t="shared" si="46"/>
        <v>0</v>
      </c>
      <c r="T355" s="83">
        <f t="shared" si="46"/>
        <v>0</v>
      </c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  <c r="EM355" s="64"/>
      <c r="EN355" s="64"/>
    </row>
    <row r="356" spans="1:144" s="18" customFormat="1" ht="79.5" customHeight="1" hidden="1">
      <c r="A356" s="19"/>
      <c r="B356" s="20"/>
      <c r="C356" s="20">
        <v>2910</v>
      </c>
      <c r="D356" s="21" t="s">
        <v>225</v>
      </c>
      <c r="E356" s="21"/>
      <c r="F356" s="21"/>
      <c r="G356" s="6">
        <v>3357</v>
      </c>
      <c r="H356" s="6">
        <v>3357</v>
      </c>
      <c r="I356" s="6">
        <v>0</v>
      </c>
      <c r="J356" s="6">
        <v>0</v>
      </c>
      <c r="K356" s="6">
        <v>0</v>
      </c>
      <c r="L356" s="6">
        <v>3357</v>
      </c>
      <c r="M356" s="61">
        <v>0</v>
      </c>
      <c r="N356" s="61">
        <v>0</v>
      </c>
      <c r="O356" s="61">
        <v>0</v>
      </c>
      <c r="P356" s="61">
        <v>0</v>
      </c>
      <c r="Q356" s="61">
        <v>0</v>
      </c>
      <c r="R356" s="61">
        <v>0</v>
      </c>
      <c r="S356" s="61">
        <v>0</v>
      </c>
      <c r="T356" s="6">
        <v>0</v>
      </c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  <c r="EM356" s="64"/>
      <c r="EN356" s="64"/>
    </row>
    <row r="357" spans="1:144" s="18" customFormat="1" ht="27" customHeight="1" hidden="1">
      <c r="A357" s="19"/>
      <c r="B357" s="20"/>
      <c r="C357" s="20">
        <v>3020</v>
      </c>
      <c r="D357" s="21" t="s">
        <v>192</v>
      </c>
      <c r="E357" s="21"/>
      <c r="F357" s="21"/>
      <c r="G357" s="3">
        <v>438</v>
      </c>
      <c r="H357" s="3">
        <v>438</v>
      </c>
      <c r="I357" s="6">
        <v>0</v>
      </c>
      <c r="J357" s="6">
        <v>0</v>
      </c>
      <c r="K357" s="6">
        <v>0</v>
      </c>
      <c r="L357" s="6">
        <v>0</v>
      </c>
      <c r="M357" s="61">
        <v>438</v>
      </c>
      <c r="N357" s="61">
        <v>0</v>
      </c>
      <c r="O357" s="61">
        <v>0</v>
      </c>
      <c r="P357" s="61">
        <v>0</v>
      </c>
      <c r="Q357" s="61">
        <v>0</v>
      </c>
      <c r="R357" s="61">
        <v>0</v>
      </c>
      <c r="S357" s="61">
        <v>0</v>
      </c>
      <c r="T357" s="6">
        <v>0</v>
      </c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  <c r="EM357" s="64"/>
      <c r="EN357" s="64"/>
    </row>
    <row r="358" spans="1:144" s="18" customFormat="1" ht="18" customHeight="1" hidden="1">
      <c r="A358" s="19"/>
      <c r="B358" s="20"/>
      <c r="C358" s="20" t="s">
        <v>122</v>
      </c>
      <c r="D358" s="21" t="s">
        <v>125</v>
      </c>
      <c r="E358" s="21"/>
      <c r="F358" s="21"/>
      <c r="G358" s="6">
        <v>2680049</v>
      </c>
      <c r="H358" s="6">
        <v>2680049</v>
      </c>
      <c r="I358" s="6">
        <v>0</v>
      </c>
      <c r="J358" s="6">
        <v>0</v>
      </c>
      <c r="K358" s="6">
        <v>0</v>
      </c>
      <c r="L358" s="6">
        <v>0</v>
      </c>
      <c r="M358" s="61">
        <v>2680049</v>
      </c>
      <c r="N358" s="61">
        <v>0</v>
      </c>
      <c r="O358" s="61"/>
      <c r="P358" s="61"/>
      <c r="Q358" s="6">
        <v>0</v>
      </c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  <c r="EM358" s="64"/>
      <c r="EN358" s="64"/>
    </row>
    <row r="359" spans="1:144" s="18" customFormat="1" ht="18" customHeight="1" hidden="1">
      <c r="A359" s="19"/>
      <c r="B359" s="20"/>
      <c r="C359" s="20" t="s">
        <v>100</v>
      </c>
      <c r="D359" s="21" t="s">
        <v>85</v>
      </c>
      <c r="E359" s="21"/>
      <c r="F359" s="21"/>
      <c r="G359" s="6">
        <v>65730</v>
      </c>
      <c r="H359" s="6">
        <v>65730</v>
      </c>
      <c r="I359" s="6">
        <v>65730</v>
      </c>
      <c r="J359" s="6">
        <v>65730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  <c r="EM359" s="64"/>
      <c r="EN359" s="64"/>
    </row>
    <row r="360" spans="1:144" s="18" customFormat="1" ht="18" customHeight="1" hidden="1">
      <c r="A360" s="19"/>
      <c r="B360" s="20"/>
      <c r="C360" s="20" t="s">
        <v>123</v>
      </c>
      <c r="D360" s="21" t="s">
        <v>86</v>
      </c>
      <c r="E360" s="21"/>
      <c r="F360" s="21"/>
      <c r="G360" s="6">
        <v>5023</v>
      </c>
      <c r="H360" s="6">
        <v>5023</v>
      </c>
      <c r="I360" s="6">
        <v>5023</v>
      </c>
      <c r="J360" s="6">
        <v>5023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  <c r="EM360" s="64"/>
      <c r="EN360" s="64"/>
    </row>
    <row r="361" spans="1:144" s="18" customFormat="1" ht="18" customHeight="1" hidden="1">
      <c r="A361" s="19"/>
      <c r="B361" s="20"/>
      <c r="C361" s="20" t="s">
        <v>49</v>
      </c>
      <c r="D361" s="21" t="s">
        <v>54</v>
      </c>
      <c r="E361" s="21"/>
      <c r="F361" s="21"/>
      <c r="G361" s="6">
        <v>95123</v>
      </c>
      <c r="H361" s="6">
        <v>95123</v>
      </c>
      <c r="I361" s="6">
        <v>95123</v>
      </c>
      <c r="J361" s="6">
        <v>95123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  <c r="EM361" s="64"/>
      <c r="EN361" s="64"/>
    </row>
    <row r="362" spans="1:144" s="18" customFormat="1" ht="18" customHeight="1" hidden="1">
      <c r="A362" s="19"/>
      <c r="B362" s="20"/>
      <c r="C362" s="20" t="s">
        <v>50</v>
      </c>
      <c r="D362" s="21" t="s">
        <v>87</v>
      </c>
      <c r="E362" s="21"/>
      <c r="F362" s="21"/>
      <c r="G362" s="6">
        <v>1623</v>
      </c>
      <c r="H362" s="6">
        <v>1623</v>
      </c>
      <c r="I362" s="6">
        <v>1623</v>
      </c>
      <c r="J362" s="6">
        <v>1623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  <c r="EM362" s="64"/>
      <c r="EN362" s="64"/>
    </row>
    <row r="363" spans="1:144" s="18" customFormat="1" ht="18" customHeight="1" hidden="1">
      <c r="A363" s="19"/>
      <c r="B363" s="20"/>
      <c r="C363" s="20" t="s">
        <v>70</v>
      </c>
      <c r="D363" s="21" t="s">
        <v>56</v>
      </c>
      <c r="E363" s="21"/>
      <c r="F363" s="21"/>
      <c r="G363" s="6">
        <v>2845</v>
      </c>
      <c r="H363" s="6">
        <v>2845</v>
      </c>
      <c r="I363" s="6">
        <v>2845</v>
      </c>
      <c r="J363" s="6">
        <v>0</v>
      </c>
      <c r="K363" s="6">
        <v>2845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  <c r="EM363" s="64"/>
      <c r="EN363" s="64"/>
    </row>
    <row r="364" spans="1:144" s="18" customFormat="1" ht="18" customHeight="1" hidden="1">
      <c r="A364" s="19"/>
      <c r="B364" s="20"/>
      <c r="C364" s="20">
        <v>4270</v>
      </c>
      <c r="D364" s="21" t="s">
        <v>57</v>
      </c>
      <c r="E364" s="21"/>
      <c r="F364" s="21"/>
      <c r="G364" s="6">
        <v>300</v>
      </c>
      <c r="H364" s="6">
        <v>300</v>
      </c>
      <c r="I364" s="6">
        <v>300</v>
      </c>
      <c r="J364" s="6">
        <v>0</v>
      </c>
      <c r="K364" s="6">
        <v>300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  <c r="EM364" s="64"/>
      <c r="EN364" s="64"/>
    </row>
    <row r="365" spans="1:144" s="18" customFormat="1" ht="18" customHeight="1" hidden="1">
      <c r="A365" s="19"/>
      <c r="B365" s="20"/>
      <c r="C365" s="20">
        <v>4280</v>
      </c>
      <c r="D365" s="21" t="s">
        <v>88</v>
      </c>
      <c r="E365" s="21"/>
      <c r="F365" s="21"/>
      <c r="G365" s="6">
        <v>100</v>
      </c>
      <c r="H365" s="6">
        <v>100</v>
      </c>
      <c r="I365" s="6">
        <v>100</v>
      </c>
      <c r="J365" s="6">
        <v>0</v>
      </c>
      <c r="K365" s="6">
        <v>100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  <c r="EM365" s="64"/>
      <c r="EN365" s="64"/>
    </row>
    <row r="366" spans="1:144" s="18" customFormat="1" ht="18" customHeight="1" hidden="1">
      <c r="A366" s="19"/>
      <c r="B366" s="20"/>
      <c r="C366" s="20" t="s">
        <v>67</v>
      </c>
      <c r="D366" s="21" t="s">
        <v>58</v>
      </c>
      <c r="E366" s="21"/>
      <c r="F366" s="21"/>
      <c r="G366" s="6">
        <v>3664</v>
      </c>
      <c r="H366" s="6">
        <v>3664</v>
      </c>
      <c r="I366" s="6">
        <v>3664</v>
      </c>
      <c r="J366" s="6">
        <v>0</v>
      </c>
      <c r="K366" s="6">
        <v>3664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  <c r="EM366" s="64"/>
      <c r="EN366" s="64"/>
    </row>
    <row r="367" spans="1:144" s="18" customFormat="1" ht="39" customHeight="1" hidden="1">
      <c r="A367" s="19"/>
      <c r="B367" s="20"/>
      <c r="C367" s="20" t="s">
        <v>79</v>
      </c>
      <c r="D367" s="21" t="s">
        <v>216</v>
      </c>
      <c r="E367" s="21"/>
      <c r="F367" s="21"/>
      <c r="G367" s="6">
        <v>1560</v>
      </c>
      <c r="H367" s="6">
        <v>1560</v>
      </c>
      <c r="I367" s="6">
        <v>1560</v>
      </c>
      <c r="J367" s="6">
        <v>0</v>
      </c>
      <c r="K367" s="6">
        <v>1560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  <c r="EM367" s="64"/>
      <c r="EN367" s="64"/>
    </row>
    <row r="368" spans="1:144" s="18" customFormat="1" ht="18" customHeight="1" hidden="1">
      <c r="A368" s="19"/>
      <c r="B368" s="20"/>
      <c r="C368" s="20" t="s">
        <v>72</v>
      </c>
      <c r="D368" s="21" t="s">
        <v>89</v>
      </c>
      <c r="E368" s="21"/>
      <c r="F368" s="21"/>
      <c r="G368" s="6">
        <v>400</v>
      </c>
      <c r="H368" s="6">
        <v>400</v>
      </c>
      <c r="I368" s="6">
        <v>400</v>
      </c>
      <c r="J368" s="6">
        <v>0</v>
      </c>
      <c r="K368" s="6">
        <v>400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  <c r="EM368" s="64"/>
      <c r="EN368" s="64"/>
    </row>
    <row r="369" spans="1:144" s="18" customFormat="1" ht="18" customHeight="1" hidden="1">
      <c r="A369" s="19"/>
      <c r="B369" s="20"/>
      <c r="C369" s="20" t="s">
        <v>124</v>
      </c>
      <c r="D369" s="21" t="s">
        <v>132</v>
      </c>
      <c r="E369" s="21"/>
      <c r="F369" s="21"/>
      <c r="G369" s="6">
        <v>2325</v>
      </c>
      <c r="H369" s="6">
        <v>2325</v>
      </c>
      <c r="I369" s="6">
        <v>2325</v>
      </c>
      <c r="J369" s="6">
        <v>0</v>
      </c>
      <c r="K369" s="6">
        <v>2325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  <c r="EM369" s="64"/>
      <c r="EN369" s="64"/>
    </row>
    <row r="370" spans="1:144" s="18" customFormat="1" ht="79.5" customHeight="1" hidden="1">
      <c r="A370" s="19"/>
      <c r="B370" s="20"/>
      <c r="C370" s="20">
        <v>4560</v>
      </c>
      <c r="D370" s="30" t="s">
        <v>226</v>
      </c>
      <c r="E370" s="30"/>
      <c r="F370" s="30"/>
      <c r="G370" s="6">
        <v>624</v>
      </c>
      <c r="H370" s="6">
        <v>624</v>
      </c>
      <c r="I370" s="6">
        <v>624</v>
      </c>
      <c r="J370" s="6">
        <v>0</v>
      </c>
      <c r="K370" s="6">
        <v>624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  <c r="EM370" s="64"/>
      <c r="EN370" s="64"/>
    </row>
    <row r="371" spans="1:144" s="18" customFormat="1" ht="25.5" hidden="1">
      <c r="A371" s="19"/>
      <c r="B371" s="20"/>
      <c r="C371" s="20">
        <v>4610</v>
      </c>
      <c r="D371" s="30" t="s">
        <v>65</v>
      </c>
      <c r="E371" s="30"/>
      <c r="F371" s="30"/>
      <c r="G371" s="6">
        <v>320</v>
      </c>
      <c r="H371" s="6">
        <v>320</v>
      </c>
      <c r="I371" s="6">
        <v>320</v>
      </c>
      <c r="J371" s="6">
        <v>0</v>
      </c>
      <c r="K371" s="6">
        <v>320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  <c r="EM371" s="64"/>
      <c r="EN371" s="64"/>
    </row>
    <row r="372" spans="1:144" s="18" customFormat="1" ht="25.5" hidden="1">
      <c r="A372" s="19"/>
      <c r="B372" s="20"/>
      <c r="C372" s="20" t="s">
        <v>73</v>
      </c>
      <c r="D372" s="21" t="s">
        <v>91</v>
      </c>
      <c r="E372" s="21"/>
      <c r="F372" s="21"/>
      <c r="G372" s="6">
        <v>500</v>
      </c>
      <c r="H372" s="6">
        <v>500</v>
      </c>
      <c r="I372" s="6">
        <v>500</v>
      </c>
      <c r="J372" s="6">
        <v>0</v>
      </c>
      <c r="K372" s="6">
        <v>500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  <c r="EM372" s="64"/>
      <c r="EN372" s="64"/>
    </row>
    <row r="373" spans="1:144" s="18" customFormat="1" ht="74.25" customHeight="1" hidden="1">
      <c r="A373" s="19"/>
      <c r="B373" s="20" t="s">
        <v>28</v>
      </c>
      <c r="C373" s="20"/>
      <c r="D373" s="39" t="s">
        <v>227</v>
      </c>
      <c r="E373" s="39">
        <f>E374</f>
        <v>0</v>
      </c>
      <c r="F373" s="39">
        <f>F374</f>
        <v>0</v>
      </c>
      <c r="G373" s="21">
        <f aca="true" t="shared" si="47" ref="G373:L373">G374</f>
        <v>32100</v>
      </c>
      <c r="H373" s="21">
        <f t="shared" si="47"/>
        <v>32100</v>
      </c>
      <c r="I373" s="21">
        <f t="shared" si="47"/>
        <v>32100</v>
      </c>
      <c r="J373" s="21">
        <f t="shared" si="47"/>
        <v>32100</v>
      </c>
      <c r="K373" s="21">
        <f t="shared" si="47"/>
        <v>0</v>
      </c>
      <c r="L373" s="21">
        <f t="shared" si="47"/>
        <v>0</v>
      </c>
      <c r="M373" s="21">
        <v>0</v>
      </c>
      <c r="N373" s="21">
        <v>0</v>
      </c>
      <c r="O373" s="21">
        <v>0</v>
      </c>
      <c r="P373" s="21">
        <v>0</v>
      </c>
      <c r="Q373" s="21">
        <v>0</v>
      </c>
      <c r="R373" s="21">
        <v>0</v>
      </c>
      <c r="S373" s="21">
        <v>0</v>
      </c>
      <c r="T373" s="21">
        <v>0</v>
      </c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  <c r="EM373" s="64"/>
      <c r="EN373" s="64"/>
    </row>
    <row r="374" spans="1:144" s="18" customFormat="1" ht="18" customHeight="1" hidden="1">
      <c r="A374" s="19"/>
      <c r="B374" s="20"/>
      <c r="C374" s="20">
        <v>4130</v>
      </c>
      <c r="D374" s="21" t="s">
        <v>148</v>
      </c>
      <c r="E374" s="21"/>
      <c r="F374" s="21"/>
      <c r="G374" s="6">
        <v>32100</v>
      </c>
      <c r="H374" s="6">
        <v>32100</v>
      </c>
      <c r="I374" s="6">
        <v>32100</v>
      </c>
      <c r="J374" s="6">
        <v>32100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  <c r="EM374" s="64"/>
      <c r="EN374" s="64"/>
    </row>
    <row r="375" spans="1:144" s="18" customFormat="1" ht="41.25" customHeight="1">
      <c r="A375" s="19"/>
      <c r="B375" s="20" t="s">
        <v>29</v>
      </c>
      <c r="C375" s="20"/>
      <c r="D375" s="21" t="s">
        <v>200</v>
      </c>
      <c r="E375" s="21">
        <f aca="true" t="shared" si="48" ref="E375:T375">E376+E377</f>
        <v>2520</v>
      </c>
      <c r="F375" s="21">
        <f t="shared" si="48"/>
        <v>0</v>
      </c>
      <c r="G375" s="21">
        <f t="shared" si="48"/>
        <v>138141</v>
      </c>
      <c r="H375" s="21">
        <f t="shared" si="48"/>
        <v>138141</v>
      </c>
      <c r="I375" s="21">
        <f t="shared" si="48"/>
        <v>5000</v>
      </c>
      <c r="J375" s="21">
        <f t="shared" si="48"/>
        <v>0</v>
      </c>
      <c r="K375" s="21">
        <f t="shared" si="48"/>
        <v>5000</v>
      </c>
      <c r="L375" s="21">
        <f t="shared" si="48"/>
        <v>0</v>
      </c>
      <c r="M375" s="21">
        <f t="shared" si="48"/>
        <v>133141</v>
      </c>
      <c r="N375" s="21">
        <f t="shared" si="48"/>
        <v>0</v>
      </c>
      <c r="O375" s="21">
        <f t="shared" si="48"/>
        <v>0</v>
      </c>
      <c r="P375" s="21">
        <f t="shared" si="48"/>
        <v>0</v>
      </c>
      <c r="Q375" s="21">
        <f t="shared" si="48"/>
        <v>0</v>
      </c>
      <c r="R375" s="21">
        <f t="shared" si="48"/>
        <v>0</v>
      </c>
      <c r="S375" s="21">
        <f t="shared" si="48"/>
        <v>0</v>
      </c>
      <c r="T375" s="21">
        <f t="shared" si="48"/>
        <v>0</v>
      </c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  <c r="EM375" s="64"/>
      <c r="EN375" s="64"/>
    </row>
    <row r="376" spans="1:144" s="18" customFormat="1" ht="18" customHeight="1">
      <c r="A376" s="19"/>
      <c r="B376" s="20"/>
      <c r="C376" s="20">
        <v>3110</v>
      </c>
      <c r="D376" s="21" t="s">
        <v>125</v>
      </c>
      <c r="E376" s="21">
        <v>2520</v>
      </c>
      <c r="F376" s="21">
        <v>0</v>
      </c>
      <c r="G376" s="6">
        <v>133141</v>
      </c>
      <c r="H376" s="6">
        <v>133141</v>
      </c>
      <c r="I376" s="6">
        <v>0</v>
      </c>
      <c r="J376" s="6">
        <v>0</v>
      </c>
      <c r="K376" s="6">
        <v>0</v>
      </c>
      <c r="L376" s="6">
        <v>0</v>
      </c>
      <c r="M376" s="61">
        <v>133141</v>
      </c>
      <c r="N376" s="61">
        <v>0</v>
      </c>
      <c r="O376" s="61">
        <v>0</v>
      </c>
      <c r="P376" s="61">
        <v>0</v>
      </c>
      <c r="Q376" s="61">
        <v>0</v>
      </c>
      <c r="R376" s="61">
        <v>0</v>
      </c>
      <c r="S376" s="61">
        <v>0</v>
      </c>
      <c r="T376" s="6">
        <v>0</v>
      </c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  <c r="EM376" s="64"/>
      <c r="EN376" s="64"/>
    </row>
    <row r="377" spans="1:144" s="18" customFormat="1" ht="18" customHeight="1" hidden="1">
      <c r="A377" s="19"/>
      <c r="B377" s="20"/>
      <c r="C377" s="20">
        <v>4300</v>
      </c>
      <c r="D377" s="21" t="s">
        <v>58</v>
      </c>
      <c r="E377" s="21"/>
      <c r="F377" s="21"/>
      <c r="G377" s="6">
        <v>5000</v>
      </c>
      <c r="H377" s="6">
        <v>5000</v>
      </c>
      <c r="I377" s="6">
        <v>5000</v>
      </c>
      <c r="J377" s="6">
        <v>0</v>
      </c>
      <c r="K377" s="6">
        <v>5000</v>
      </c>
      <c r="L377" s="6">
        <v>0</v>
      </c>
      <c r="M377" s="61">
        <v>0</v>
      </c>
      <c r="N377" s="61">
        <v>0</v>
      </c>
      <c r="O377" s="61">
        <v>0</v>
      </c>
      <c r="P377" s="61">
        <v>0</v>
      </c>
      <c r="Q377" s="61">
        <v>0</v>
      </c>
      <c r="R377" s="61">
        <v>0</v>
      </c>
      <c r="S377" s="61">
        <v>0</v>
      </c>
      <c r="T377" s="6">
        <v>0</v>
      </c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  <c r="EM377" s="64"/>
      <c r="EN377" s="64"/>
    </row>
    <row r="378" spans="1:144" s="18" customFormat="1" ht="18" customHeight="1" hidden="1">
      <c r="A378" s="19"/>
      <c r="B378" s="20" t="s">
        <v>139</v>
      </c>
      <c r="C378" s="20"/>
      <c r="D378" s="21" t="s">
        <v>149</v>
      </c>
      <c r="E378" s="21"/>
      <c r="F378" s="21"/>
      <c r="G378" s="21">
        <f aca="true" t="shared" si="49" ref="G378:T378">G379</f>
        <v>270000</v>
      </c>
      <c r="H378" s="21">
        <f t="shared" si="49"/>
        <v>270000</v>
      </c>
      <c r="I378" s="21">
        <f t="shared" si="49"/>
        <v>0</v>
      </c>
      <c r="J378" s="21">
        <f t="shared" si="49"/>
        <v>0</v>
      </c>
      <c r="K378" s="21">
        <f t="shared" si="49"/>
        <v>0</v>
      </c>
      <c r="L378" s="21">
        <f t="shared" si="49"/>
        <v>0</v>
      </c>
      <c r="M378" s="21">
        <f t="shared" si="49"/>
        <v>270000</v>
      </c>
      <c r="N378" s="21">
        <f t="shared" si="49"/>
        <v>0</v>
      </c>
      <c r="O378" s="21">
        <f t="shared" si="49"/>
        <v>0</v>
      </c>
      <c r="P378" s="21">
        <f t="shared" si="49"/>
        <v>0</v>
      </c>
      <c r="Q378" s="21">
        <f t="shared" si="49"/>
        <v>0</v>
      </c>
      <c r="R378" s="21">
        <f t="shared" si="49"/>
        <v>0</v>
      </c>
      <c r="S378" s="21">
        <f t="shared" si="49"/>
        <v>0</v>
      </c>
      <c r="T378" s="21">
        <f t="shared" si="49"/>
        <v>0</v>
      </c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  <c r="EM378" s="64"/>
      <c r="EN378" s="64"/>
    </row>
    <row r="379" spans="1:144" s="18" customFormat="1" ht="18" customHeight="1" hidden="1">
      <c r="A379" s="19"/>
      <c r="B379" s="20"/>
      <c r="C379" s="20">
        <v>3110</v>
      </c>
      <c r="D379" s="21" t="s">
        <v>125</v>
      </c>
      <c r="E379" s="21"/>
      <c r="F379" s="21"/>
      <c r="G379" s="6">
        <v>270000</v>
      </c>
      <c r="H379" s="6">
        <v>270000</v>
      </c>
      <c r="I379" s="6">
        <v>0</v>
      </c>
      <c r="J379" s="6">
        <v>0</v>
      </c>
      <c r="K379" s="6">
        <v>0</v>
      </c>
      <c r="L379" s="6">
        <v>0</v>
      </c>
      <c r="M379" s="61">
        <v>270000</v>
      </c>
      <c r="N379" s="61">
        <v>0</v>
      </c>
      <c r="O379" s="61">
        <v>0</v>
      </c>
      <c r="P379" s="61">
        <v>0</v>
      </c>
      <c r="Q379" s="61">
        <v>0</v>
      </c>
      <c r="R379" s="61">
        <v>0</v>
      </c>
      <c r="S379" s="61">
        <v>0</v>
      </c>
      <c r="T379" s="6">
        <v>0</v>
      </c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  <c r="EM379" s="64"/>
      <c r="EN379" s="64"/>
    </row>
    <row r="380" spans="1:144" s="18" customFormat="1" ht="18" customHeight="1" hidden="1">
      <c r="A380" s="19"/>
      <c r="B380" s="20">
        <v>85216</v>
      </c>
      <c r="C380" s="20"/>
      <c r="D380" s="21" t="s">
        <v>183</v>
      </c>
      <c r="E380" s="21">
        <f>E381+E382</f>
        <v>0</v>
      </c>
      <c r="F380" s="21">
        <f aca="true" t="shared" si="50" ref="F380:T380">F381+F382</f>
        <v>0</v>
      </c>
      <c r="G380" s="21">
        <f t="shared" si="50"/>
        <v>159144</v>
      </c>
      <c r="H380" s="21">
        <f t="shared" si="50"/>
        <v>159144</v>
      </c>
      <c r="I380" s="21">
        <f t="shared" si="50"/>
        <v>0</v>
      </c>
      <c r="J380" s="21">
        <f t="shared" si="50"/>
        <v>0</v>
      </c>
      <c r="K380" s="21">
        <f t="shared" si="50"/>
        <v>0</v>
      </c>
      <c r="L380" s="21">
        <f t="shared" si="50"/>
        <v>344</v>
      </c>
      <c r="M380" s="21">
        <f t="shared" si="50"/>
        <v>158800</v>
      </c>
      <c r="N380" s="21">
        <f t="shared" si="50"/>
        <v>0</v>
      </c>
      <c r="O380" s="21">
        <f t="shared" si="50"/>
        <v>0</v>
      </c>
      <c r="P380" s="21">
        <f t="shared" si="50"/>
        <v>0</v>
      </c>
      <c r="Q380" s="21">
        <f t="shared" si="50"/>
        <v>0</v>
      </c>
      <c r="R380" s="21">
        <f t="shared" si="50"/>
        <v>0</v>
      </c>
      <c r="S380" s="21">
        <f t="shared" si="50"/>
        <v>0</v>
      </c>
      <c r="T380" s="21">
        <f t="shared" si="50"/>
        <v>0</v>
      </c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  <c r="EM380" s="64"/>
      <c r="EN380" s="64"/>
    </row>
    <row r="381" spans="1:144" s="18" customFormat="1" ht="78.75" customHeight="1" hidden="1">
      <c r="A381" s="19"/>
      <c r="B381" s="20"/>
      <c r="C381" s="20">
        <v>2910</v>
      </c>
      <c r="D381" s="21" t="s">
        <v>225</v>
      </c>
      <c r="E381" s="21"/>
      <c r="F381" s="21"/>
      <c r="G381" s="21">
        <v>344</v>
      </c>
      <c r="H381" s="21">
        <v>344</v>
      </c>
      <c r="I381" s="21">
        <v>0</v>
      </c>
      <c r="J381" s="21">
        <v>0</v>
      </c>
      <c r="K381" s="21">
        <v>0</v>
      </c>
      <c r="L381" s="21">
        <v>344</v>
      </c>
      <c r="M381" s="62">
        <v>0</v>
      </c>
      <c r="N381" s="62">
        <v>0</v>
      </c>
      <c r="O381" s="62">
        <v>0</v>
      </c>
      <c r="P381" s="62">
        <v>0</v>
      </c>
      <c r="Q381" s="62">
        <v>0</v>
      </c>
      <c r="R381" s="62">
        <v>0</v>
      </c>
      <c r="S381" s="62">
        <v>0</v>
      </c>
      <c r="T381" s="21">
        <v>0</v>
      </c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  <c r="EM381" s="64"/>
      <c r="EN381" s="64"/>
    </row>
    <row r="382" spans="1:144" s="18" customFormat="1" ht="18" customHeight="1" hidden="1">
      <c r="A382" s="19"/>
      <c r="B382" s="20"/>
      <c r="C382" s="20">
        <v>3110</v>
      </c>
      <c r="D382" s="21" t="s">
        <v>125</v>
      </c>
      <c r="E382" s="21"/>
      <c r="F382" s="21"/>
      <c r="G382" s="6">
        <v>158800</v>
      </c>
      <c r="H382" s="6">
        <v>158800</v>
      </c>
      <c r="I382" s="6">
        <v>0</v>
      </c>
      <c r="J382" s="6">
        <v>0</v>
      </c>
      <c r="K382" s="6">
        <v>0</v>
      </c>
      <c r="L382" s="6">
        <v>0</v>
      </c>
      <c r="M382" s="61">
        <v>158800</v>
      </c>
      <c r="N382" s="61">
        <v>0</v>
      </c>
      <c r="O382" s="61">
        <v>0</v>
      </c>
      <c r="P382" s="61">
        <v>0</v>
      </c>
      <c r="Q382" s="61">
        <v>0</v>
      </c>
      <c r="R382" s="61">
        <v>0</v>
      </c>
      <c r="S382" s="61">
        <v>0</v>
      </c>
      <c r="T382" s="6">
        <v>0</v>
      </c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  <c r="EM382" s="64"/>
      <c r="EN382" s="64"/>
    </row>
    <row r="383" spans="1:144" s="18" customFormat="1" ht="18" customHeight="1" hidden="1">
      <c r="A383" s="19"/>
      <c r="B383" s="20" t="s">
        <v>30</v>
      </c>
      <c r="C383" s="20"/>
      <c r="D383" s="21" t="s">
        <v>15</v>
      </c>
      <c r="E383" s="21">
        <f>SUM(E384:E400)</f>
        <v>0</v>
      </c>
      <c r="F383" s="21">
        <f>SUM(F384:F400)</f>
        <v>0</v>
      </c>
      <c r="G383" s="21">
        <f aca="true" t="shared" si="51" ref="G383:T383">SUM(G384:G400)</f>
        <v>311515</v>
      </c>
      <c r="H383" s="21">
        <f t="shared" si="51"/>
        <v>311515</v>
      </c>
      <c r="I383" s="21">
        <f t="shared" si="51"/>
        <v>309152</v>
      </c>
      <c r="J383" s="21">
        <f t="shared" si="51"/>
        <v>275701</v>
      </c>
      <c r="K383" s="21">
        <f t="shared" si="51"/>
        <v>33451</v>
      </c>
      <c r="L383" s="21">
        <f t="shared" si="51"/>
        <v>0</v>
      </c>
      <c r="M383" s="21">
        <f t="shared" si="51"/>
        <v>2363</v>
      </c>
      <c r="N383" s="21">
        <f t="shared" si="51"/>
        <v>0</v>
      </c>
      <c r="O383" s="21">
        <f t="shared" si="51"/>
        <v>0</v>
      </c>
      <c r="P383" s="21">
        <f t="shared" si="51"/>
        <v>0</v>
      </c>
      <c r="Q383" s="21">
        <f t="shared" si="51"/>
        <v>0</v>
      </c>
      <c r="R383" s="21">
        <f t="shared" si="51"/>
        <v>0</v>
      </c>
      <c r="S383" s="21">
        <f t="shared" si="51"/>
        <v>0</v>
      </c>
      <c r="T383" s="21">
        <f t="shared" si="51"/>
        <v>0</v>
      </c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  <c r="EM383" s="64"/>
      <c r="EN383" s="64"/>
    </row>
    <row r="384" spans="1:144" s="18" customFormat="1" ht="25.5" hidden="1">
      <c r="A384" s="19"/>
      <c r="B384" s="20"/>
      <c r="C384" s="20" t="s">
        <v>69</v>
      </c>
      <c r="D384" s="21" t="s">
        <v>214</v>
      </c>
      <c r="E384" s="21"/>
      <c r="F384" s="21"/>
      <c r="G384" s="6">
        <v>2363</v>
      </c>
      <c r="H384" s="6">
        <v>2363</v>
      </c>
      <c r="I384" s="6">
        <v>0</v>
      </c>
      <c r="J384" s="6">
        <v>0</v>
      </c>
      <c r="K384" s="6">
        <v>0</v>
      </c>
      <c r="L384" s="6">
        <v>0</v>
      </c>
      <c r="M384" s="61">
        <v>2363</v>
      </c>
      <c r="N384" s="61">
        <v>0</v>
      </c>
      <c r="O384" s="61">
        <v>0</v>
      </c>
      <c r="P384" s="61">
        <v>0</v>
      </c>
      <c r="Q384" s="61">
        <v>0</v>
      </c>
      <c r="R384" s="61">
        <v>0</v>
      </c>
      <c r="S384" s="61">
        <v>0</v>
      </c>
      <c r="T384" s="6">
        <v>0</v>
      </c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  <c r="EM384" s="64"/>
      <c r="EN384" s="64"/>
    </row>
    <row r="385" spans="1:144" s="18" customFormat="1" ht="18" customHeight="1" hidden="1">
      <c r="A385" s="19"/>
      <c r="B385" s="20"/>
      <c r="C385" s="20">
        <v>4010</v>
      </c>
      <c r="D385" s="21" t="s">
        <v>85</v>
      </c>
      <c r="E385" s="21"/>
      <c r="F385" s="21"/>
      <c r="G385" s="6">
        <v>215057</v>
      </c>
      <c r="H385" s="6">
        <v>215057</v>
      </c>
      <c r="I385" s="6">
        <v>215057</v>
      </c>
      <c r="J385" s="6">
        <v>215057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  <c r="EM385" s="64"/>
      <c r="EN385" s="64"/>
    </row>
    <row r="386" spans="1:144" s="18" customFormat="1" ht="18" customHeight="1" hidden="1">
      <c r="A386" s="19"/>
      <c r="B386" s="20"/>
      <c r="C386" s="20">
        <v>4040</v>
      </c>
      <c r="D386" s="21" t="s">
        <v>86</v>
      </c>
      <c r="E386" s="21"/>
      <c r="F386" s="21"/>
      <c r="G386" s="6">
        <v>19089</v>
      </c>
      <c r="H386" s="6">
        <v>19089</v>
      </c>
      <c r="I386" s="6">
        <v>19089</v>
      </c>
      <c r="J386" s="6">
        <v>19089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  <c r="EM386" s="64"/>
      <c r="EN386" s="64"/>
    </row>
    <row r="387" spans="1:144" s="18" customFormat="1" ht="18" customHeight="1" hidden="1">
      <c r="A387" s="19"/>
      <c r="B387" s="20"/>
      <c r="C387" s="20">
        <v>4110</v>
      </c>
      <c r="D387" s="21" t="s">
        <v>54</v>
      </c>
      <c r="E387" s="21"/>
      <c r="F387" s="21"/>
      <c r="G387" s="6">
        <v>35815</v>
      </c>
      <c r="H387" s="6">
        <v>35815</v>
      </c>
      <c r="I387" s="6">
        <v>35815</v>
      </c>
      <c r="J387" s="6">
        <v>35815</v>
      </c>
      <c r="K387" s="6">
        <v>0</v>
      </c>
      <c r="L387" s="6">
        <v>0</v>
      </c>
      <c r="M387" s="6">
        <v>0</v>
      </c>
      <c r="N387" s="6">
        <v>0</v>
      </c>
      <c r="O387" s="6">
        <v>0</v>
      </c>
      <c r="P387" s="6">
        <v>0</v>
      </c>
      <c r="Q387" s="6">
        <v>0</v>
      </c>
      <c r="R387" s="6">
        <v>0</v>
      </c>
      <c r="S387" s="6">
        <v>0</v>
      </c>
      <c r="T387" s="6">
        <v>0</v>
      </c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  <c r="EM387" s="64"/>
      <c r="EN387" s="64"/>
    </row>
    <row r="388" spans="1:144" s="18" customFormat="1" ht="18" customHeight="1" hidden="1">
      <c r="A388" s="19"/>
      <c r="B388" s="20"/>
      <c r="C388" s="20">
        <v>4120</v>
      </c>
      <c r="D388" s="21" t="s">
        <v>87</v>
      </c>
      <c r="E388" s="21"/>
      <c r="F388" s="21"/>
      <c r="G388" s="6">
        <v>5740</v>
      </c>
      <c r="H388" s="6">
        <v>5740</v>
      </c>
      <c r="I388" s="6">
        <v>5740</v>
      </c>
      <c r="J388" s="6">
        <v>5740</v>
      </c>
      <c r="K388" s="6">
        <v>0</v>
      </c>
      <c r="L388" s="6">
        <v>0</v>
      </c>
      <c r="M388" s="6">
        <v>0</v>
      </c>
      <c r="N388" s="6">
        <v>0</v>
      </c>
      <c r="O388" s="6">
        <v>0</v>
      </c>
      <c r="P388" s="6">
        <v>0</v>
      </c>
      <c r="Q388" s="6">
        <v>0</v>
      </c>
      <c r="R388" s="6">
        <v>0</v>
      </c>
      <c r="S388" s="6">
        <v>0</v>
      </c>
      <c r="T388" s="6">
        <v>0</v>
      </c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  <c r="EM388" s="64"/>
      <c r="EN388" s="64"/>
    </row>
    <row r="389" spans="1:144" s="18" customFormat="1" ht="18" customHeight="1" hidden="1">
      <c r="A389" s="19"/>
      <c r="B389" s="20"/>
      <c r="C389" s="20">
        <v>4170</v>
      </c>
      <c r="D389" s="21" t="s">
        <v>55</v>
      </c>
      <c r="E389" s="21"/>
      <c r="F389" s="21"/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v>0</v>
      </c>
      <c r="P389" s="6">
        <v>0</v>
      </c>
      <c r="Q389" s="6">
        <v>0</v>
      </c>
      <c r="R389" s="6">
        <v>0</v>
      </c>
      <c r="S389" s="6">
        <v>0</v>
      </c>
      <c r="T389" s="6">
        <v>0</v>
      </c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  <c r="EM389" s="64"/>
      <c r="EN389" s="64"/>
    </row>
    <row r="390" spans="1:144" s="18" customFormat="1" ht="18" customHeight="1" hidden="1">
      <c r="A390" s="19"/>
      <c r="B390" s="20"/>
      <c r="C390" s="20">
        <v>4210</v>
      </c>
      <c r="D390" s="21" t="s">
        <v>56</v>
      </c>
      <c r="E390" s="21"/>
      <c r="F390" s="21"/>
      <c r="G390" s="6">
        <v>8629</v>
      </c>
      <c r="H390" s="6">
        <v>8629</v>
      </c>
      <c r="I390" s="6">
        <v>8629</v>
      </c>
      <c r="J390" s="6">
        <v>0</v>
      </c>
      <c r="K390" s="6">
        <v>8629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  <c r="EM390" s="64"/>
      <c r="EN390" s="64"/>
    </row>
    <row r="391" spans="1:144" s="18" customFormat="1" ht="18" customHeight="1" hidden="1">
      <c r="A391" s="19"/>
      <c r="B391" s="20"/>
      <c r="C391" s="20">
        <v>4270</v>
      </c>
      <c r="D391" s="21" t="s">
        <v>57</v>
      </c>
      <c r="E391" s="21"/>
      <c r="F391" s="21"/>
      <c r="G391" s="6">
        <v>1000</v>
      </c>
      <c r="H391" s="6">
        <v>1000</v>
      </c>
      <c r="I391" s="6">
        <v>1000</v>
      </c>
      <c r="J391" s="6">
        <v>0</v>
      </c>
      <c r="K391" s="6">
        <v>1000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  <c r="EM391" s="64"/>
      <c r="EN391" s="64"/>
    </row>
    <row r="392" spans="1:144" s="18" customFormat="1" ht="18" customHeight="1" hidden="1">
      <c r="A392" s="19"/>
      <c r="B392" s="20"/>
      <c r="C392" s="20" t="s">
        <v>71</v>
      </c>
      <c r="D392" s="21" t="s">
        <v>88</v>
      </c>
      <c r="E392" s="21"/>
      <c r="F392" s="21"/>
      <c r="G392" s="6">
        <v>500</v>
      </c>
      <c r="H392" s="6">
        <v>500</v>
      </c>
      <c r="I392" s="6">
        <v>500</v>
      </c>
      <c r="J392" s="6">
        <v>0</v>
      </c>
      <c r="K392" s="6">
        <v>500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v>0</v>
      </c>
      <c r="R392" s="6">
        <v>0</v>
      </c>
      <c r="S392" s="6">
        <v>0</v>
      </c>
      <c r="T392" s="6">
        <v>0</v>
      </c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  <c r="EM392" s="64"/>
      <c r="EN392" s="64"/>
    </row>
    <row r="393" spans="1:144" s="18" customFormat="1" ht="18" customHeight="1" hidden="1">
      <c r="A393" s="19"/>
      <c r="B393" s="20"/>
      <c r="C393" s="20">
        <v>4300</v>
      </c>
      <c r="D393" s="21" t="s">
        <v>58</v>
      </c>
      <c r="E393" s="21"/>
      <c r="F393" s="21"/>
      <c r="G393" s="6">
        <v>5360</v>
      </c>
      <c r="H393" s="6">
        <v>5360</v>
      </c>
      <c r="I393" s="6">
        <v>5360</v>
      </c>
      <c r="J393" s="6">
        <v>0</v>
      </c>
      <c r="K393" s="6">
        <v>5360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v>0</v>
      </c>
      <c r="R393" s="6">
        <v>0</v>
      </c>
      <c r="S393" s="6">
        <v>0</v>
      </c>
      <c r="T393" s="6">
        <v>0</v>
      </c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  <c r="EM393" s="64"/>
      <c r="EN393" s="64"/>
    </row>
    <row r="394" spans="1:144" s="18" customFormat="1" ht="18" customHeight="1" hidden="1">
      <c r="A394" s="19"/>
      <c r="B394" s="20"/>
      <c r="C394" s="20" t="s">
        <v>78</v>
      </c>
      <c r="D394" s="21" t="s">
        <v>217</v>
      </c>
      <c r="E394" s="21"/>
      <c r="F394" s="21"/>
      <c r="G394" s="6">
        <v>948</v>
      </c>
      <c r="H394" s="6">
        <v>948</v>
      </c>
      <c r="I394" s="6">
        <v>948</v>
      </c>
      <c r="J394" s="6">
        <v>0</v>
      </c>
      <c r="K394" s="6">
        <v>948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  <c r="EM394" s="64"/>
      <c r="EN394" s="64"/>
    </row>
    <row r="395" spans="1:144" s="18" customFormat="1" ht="39" customHeight="1" hidden="1">
      <c r="A395" s="19"/>
      <c r="B395" s="20"/>
      <c r="C395" s="20" t="s">
        <v>79</v>
      </c>
      <c r="D395" s="21" t="s">
        <v>216</v>
      </c>
      <c r="E395" s="21"/>
      <c r="F395" s="21"/>
      <c r="G395" s="6">
        <v>1560</v>
      </c>
      <c r="H395" s="6">
        <v>1560</v>
      </c>
      <c r="I395" s="6">
        <v>1560</v>
      </c>
      <c r="J395" s="6">
        <v>0</v>
      </c>
      <c r="K395" s="6">
        <v>1560</v>
      </c>
      <c r="L395" s="6">
        <v>0</v>
      </c>
      <c r="M395" s="6">
        <v>0</v>
      </c>
      <c r="N395" s="6">
        <v>0</v>
      </c>
      <c r="O395" s="6">
        <v>0</v>
      </c>
      <c r="P395" s="6">
        <v>0</v>
      </c>
      <c r="Q395" s="6">
        <v>0</v>
      </c>
      <c r="R395" s="6">
        <v>0</v>
      </c>
      <c r="S395" s="6">
        <v>0</v>
      </c>
      <c r="T395" s="6">
        <v>0</v>
      </c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  <c r="EM395" s="64"/>
      <c r="EN395" s="64"/>
    </row>
    <row r="396" spans="1:144" s="18" customFormat="1" ht="18" customHeight="1" hidden="1">
      <c r="A396" s="19"/>
      <c r="B396" s="20"/>
      <c r="C396" s="20">
        <v>4410</v>
      </c>
      <c r="D396" s="21" t="s">
        <v>89</v>
      </c>
      <c r="E396" s="21"/>
      <c r="F396" s="21"/>
      <c r="G396" s="6">
        <v>3125</v>
      </c>
      <c r="H396" s="6">
        <v>3125</v>
      </c>
      <c r="I396" s="6">
        <v>3125</v>
      </c>
      <c r="J396" s="6">
        <v>0</v>
      </c>
      <c r="K396" s="6">
        <v>3125</v>
      </c>
      <c r="L396" s="6">
        <v>0</v>
      </c>
      <c r="M396" s="6">
        <v>0</v>
      </c>
      <c r="N396" s="6">
        <v>0</v>
      </c>
      <c r="O396" s="6">
        <v>0</v>
      </c>
      <c r="P396" s="6">
        <v>0</v>
      </c>
      <c r="Q396" s="6">
        <v>0</v>
      </c>
      <c r="R396" s="6">
        <v>0</v>
      </c>
      <c r="S396" s="6">
        <v>0</v>
      </c>
      <c r="T396" s="6">
        <v>0</v>
      </c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  <c r="EM396" s="64"/>
      <c r="EN396" s="64"/>
    </row>
    <row r="397" spans="1:144" s="18" customFormat="1" ht="18" customHeight="1" hidden="1">
      <c r="A397" s="19"/>
      <c r="B397" s="20"/>
      <c r="C397" s="20">
        <v>4430</v>
      </c>
      <c r="D397" s="21" t="s">
        <v>59</v>
      </c>
      <c r="E397" s="21"/>
      <c r="F397" s="21"/>
      <c r="G397" s="6">
        <v>952</v>
      </c>
      <c r="H397" s="6">
        <v>952</v>
      </c>
      <c r="I397" s="6">
        <v>952</v>
      </c>
      <c r="J397" s="6">
        <v>0</v>
      </c>
      <c r="K397" s="6">
        <v>952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  <c r="EM397" s="64"/>
      <c r="EN397" s="64"/>
    </row>
    <row r="398" spans="1:144" s="18" customFormat="1" ht="18" customHeight="1" hidden="1">
      <c r="A398" s="19"/>
      <c r="B398" s="20"/>
      <c r="C398" s="20">
        <v>4440</v>
      </c>
      <c r="D398" s="21" t="s">
        <v>90</v>
      </c>
      <c r="E398" s="21"/>
      <c r="F398" s="21"/>
      <c r="G398" s="6">
        <v>9240</v>
      </c>
      <c r="H398" s="6">
        <v>9240</v>
      </c>
      <c r="I398" s="6">
        <v>9240</v>
      </c>
      <c r="J398" s="6">
        <v>0</v>
      </c>
      <c r="K398" s="6">
        <v>9240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  <c r="EM398" s="64"/>
      <c r="EN398" s="64"/>
    </row>
    <row r="399" spans="1:144" s="18" customFormat="1" ht="18" customHeight="1" hidden="1">
      <c r="A399" s="19"/>
      <c r="B399" s="20"/>
      <c r="C399" s="20">
        <v>4480</v>
      </c>
      <c r="D399" s="21" t="s">
        <v>10</v>
      </c>
      <c r="E399" s="21"/>
      <c r="F399" s="21"/>
      <c r="G399" s="6">
        <v>737</v>
      </c>
      <c r="H399" s="6">
        <v>737</v>
      </c>
      <c r="I399" s="6">
        <v>737</v>
      </c>
      <c r="J399" s="6">
        <v>0</v>
      </c>
      <c r="K399" s="6">
        <v>737</v>
      </c>
      <c r="L399" s="6"/>
      <c r="M399" s="6"/>
      <c r="N399" s="6"/>
      <c r="O399" s="6"/>
      <c r="P399" s="6"/>
      <c r="Q399" s="6"/>
      <c r="R399" s="6"/>
      <c r="S399" s="6"/>
      <c r="T399" s="6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  <c r="EM399" s="64"/>
      <c r="EN399" s="64"/>
    </row>
    <row r="400" spans="1:144" s="18" customFormat="1" ht="25.5" hidden="1">
      <c r="A400" s="19"/>
      <c r="B400" s="20"/>
      <c r="C400" s="20" t="s">
        <v>73</v>
      </c>
      <c r="D400" s="21" t="s">
        <v>91</v>
      </c>
      <c r="E400" s="21"/>
      <c r="F400" s="21"/>
      <c r="G400" s="6">
        <v>1400</v>
      </c>
      <c r="H400" s="6">
        <v>1400</v>
      </c>
      <c r="I400" s="6">
        <v>1400</v>
      </c>
      <c r="J400" s="6">
        <v>0</v>
      </c>
      <c r="K400" s="6">
        <v>1400</v>
      </c>
      <c r="L400" s="6">
        <v>0</v>
      </c>
      <c r="M400" s="6">
        <v>0</v>
      </c>
      <c r="N400" s="6">
        <v>0</v>
      </c>
      <c r="O400" s="6">
        <v>0</v>
      </c>
      <c r="P400" s="6">
        <v>0</v>
      </c>
      <c r="Q400" s="6">
        <v>0</v>
      </c>
      <c r="R400" s="6">
        <v>0</v>
      </c>
      <c r="S400" s="6">
        <v>0</v>
      </c>
      <c r="T400" s="6">
        <v>0</v>
      </c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  <c r="EM400" s="64"/>
      <c r="EN400" s="64"/>
    </row>
    <row r="401" spans="1:144" s="18" customFormat="1" ht="39.75" customHeight="1" hidden="1">
      <c r="A401" s="19"/>
      <c r="B401" s="20" t="s">
        <v>38</v>
      </c>
      <c r="C401" s="20"/>
      <c r="D401" s="21" t="s">
        <v>37</v>
      </c>
      <c r="E401" s="21">
        <f>SUM(E402:E406)</f>
        <v>0</v>
      </c>
      <c r="F401" s="21">
        <f>SUM(F402:F406)</f>
        <v>0</v>
      </c>
      <c r="G401" s="21">
        <f aca="true" t="shared" si="52" ref="G401:T401">SUM(G402:G406)</f>
        <v>9384</v>
      </c>
      <c r="H401" s="21">
        <f t="shared" si="52"/>
        <v>9384</v>
      </c>
      <c r="I401" s="21">
        <f t="shared" si="52"/>
        <v>9384</v>
      </c>
      <c r="J401" s="21">
        <f t="shared" si="52"/>
        <v>0</v>
      </c>
      <c r="K401" s="21">
        <f t="shared" si="52"/>
        <v>9384</v>
      </c>
      <c r="L401" s="21">
        <f t="shared" si="52"/>
        <v>0</v>
      </c>
      <c r="M401" s="21">
        <f t="shared" si="52"/>
        <v>0</v>
      </c>
      <c r="N401" s="21">
        <f t="shared" si="52"/>
        <v>0</v>
      </c>
      <c r="O401" s="21">
        <f t="shared" si="52"/>
        <v>0</v>
      </c>
      <c r="P401" s="21">
        <f t="shared" si="52"/>
        <v>0</v>
      </c>
      <c r="Q401" s="21">
        <f t="shared" si="52"/>
        <v>0</v>
      </c>
      <c r="R401" s="21">
        <f t="shared" si="52"/>
        <v>0</v>
      </c>
      <c r="S401" s="21">
        <f t="shared" si="52"/>
        <v>0</v>
      </c>
      <c r="T401" s="21">
        <f t="shared" si="52"/>
        <v>0</v>
      </c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  <c r="EM401" s="64"/>
      <c r="EN401" s="64"/>
    </row>
    <row r="402" spans="1:144" s="18" customFormat="1" ht="18" customHeight="1" hidden="1">
      <c r="A402" s="19"/>
      <c r="B402" s="20"/>
      <c r="C402" s="20" t="s">
        <v>70</v>
      </c>
      <c r="D402" s="21" t="s">
        <v>56</v>
      </c>
      <c r="E402" s="21"/>
      <c r="F402" s="21"/>
      <c r="G402" s="6">
        <v>3500</v>
      </c>
      <c r="H402" s="6">
        <v>3500</v>
      </c>
      <c r="I402" s="6">
        <v>3500</v>
      </c>
      <c r="J402" s="6">
        <v>0</v>
      </c>
      <c r="K402" s="6">
        <v>3500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  <c r="EM402" s="64"/>
      <c r="EN402" s="64"/>
    </row>
    <row r="403" spans="1:144" s="18" customFormat="1" ht="18" customHeight="1" hidden="1">
      <c r="A403" s="19"/>
      <c r="B403" s="20"/>
      <c r="C403" s="20">
        <v>4260</v>
      </c>
      <c r="D403" s="21" t="s">
        <v>64</v>
      </c>
      <c r="E403" s="21"/>
      <c r="F403" s="21"/>
      <c r="G403" s="6">
        <v>5054</v>
      </c>
      <c r="H403" s="6">
        <v>5054</v>
      </c>
      <c r="I403" s="6">
        <v>5054</v>
      </c>
      <c r="J403" s="6">
        <v>0</v>
      </c>
      <c r="K403" s="6">
        <v>5054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v>0</v>
      </c>
      <c r="R403" s="6">
        <v>0</v>
      </c>
      <c r="S403" s="6">
        <v>0</v>
      </c>
      <c r="T403" s="6">
        <v>0</v>
      </c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  <c r="EM403" s="64"/>
      <c r="EN403" s="64"/>
    </row>
    <row r="404" spans="1:144" s="18" customFormat="1" ht="18" customHeight="1" hidden="1">
      <c r="A404" s="19"/>
      <c r="B404" s="20"/>
      <c r="C404" s="20">
        <v>4270</v>
      </c>
      <c r="D404" s="21" t="s">
        <v>57</v>
      </c>
      <c r="E404" s="21"/>
      <c r="F404" s="21"/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v>0</v>
      </c>
      <c r="R404" s="6">
        <v>0</v>
      </c>
      <c r="S404" s="6">
        <v>0</v>
      </c>
      <c r="T404" s="6">
        <v>0</v>
      </c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  <c r="EM404" s="64"/>
      <c r="EN404" s="64"/>
    </row>
    <row r="405" spans="1:144" s="18" customFormat="1" ht="18" customHeight="1" hidden="1">
      <c r="A405" s="19"/>
      <c r="B405" s="20"/>
      <c r="C405" s="20" t="s">
        <v>67</v>
      </c>
      <c r="D405" s="21" t="s">
        <v>58</v>
      </c>
      <c r="E405" s="21"/>
      <c r="F405" s="21"/>
      <c r="G405" s="6">
        <v>350</v>
      </c>
      <c r="H405" s="6">
        <v>350</v>
      </c>
      <c r="I405" s="6">
        <v>350</v>
      </c>
      <c r="J405" s="6">
        <v>0</v>
      </c>
      <c r="K405" s="6">
        <v>350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  <c r="EM405" s="64"/>
      <c r="EN405" s="64"/>
    </row>
    <row r="406" spans="1:144" s="18" customFormat="1" ht="38.25" hidden="1">
      <c r="A406" s="19"/>
      <c r="B406" s="20"/>
      <c r="C406" s="20">
        <v>4370</v>
      </c>
      <c r="D406" s="21" t="s">
        <v>216</v>
      </c>
      <c r="E406" s="21"/>
      <c r="F406" s="21"/>
      <c r="G406" s="6">
        <v>480</v>
      </c>
      <c r="H406" s="6">
        <v>480</v>
      </c>
      <c r="I406" s="6">
        <v>480</v>
      </c>
      <c r="J406" s="6">
        <v>0</v>
      </c>
      <c r="K406" s="6">
        <v>480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  <c r="EM406" s="64"/>
      <c r="EN406" s="64"/>
    </row>
    <row r="407" spans="1:144" s="18" customFormat="1" ht="26.25" customHeight="1" hidden="1">
      <c r="A407" s="19"/>
      <c r="B407" s="20" t="s">
        <v>32</v>
      </c>
      <c r="C407" s="20"/>
      <c r="D407" s="21" t="s">
        <v>33</v>
      </c>
      <c r="E407" s="21">
        <f>SUM(E408:E416)</f>
        <v>0</v>
      </c>
      <c r="F407" s="21">
        <f>SUM(F408:F416)</f>
        <v>0</v>
      </c>
      <c r="G407" s="6">
        <f aca="true" t="shared" si="53" ref="G407:T407">SUM(G408:G416)</f>
        <v>75976</v>
      </c>
      <c r="H407" s="6">
        <f t="shared" si="53"/>
        <v>75976</v>
      </c>
      <c r="I407" s="6">
        <f t="shared" si="53"/>
        <v>75451</v>
      </c>
      <c r="J407" s="6">
        <f t="shared" si="53"/>
        <v>72590</v>
      </c>
      <c r="K407" s="6">
        <f t="shared" si="53"/>
        <v>2861</v>
      </c>
      <c r="L407" s="6">
        <f t="shared" si="53"/>
        <v>0</v>
      </c>
      <c r="M407" s="6">
        <f t="shared" si="53"/>
        <v>525</v>
      </c>
      <c r="N407" s="6">
        <f t="shared" si="53"/>
        <v>0</v>
      </c>
      <c r="O407" s="6">
        <f t="shared" si="53"/>
        <v>0</v>
      </c>
      <c r="P407" s="6">
        <f t="shared" si="53"/>
        <v>0</v>
      </c>
      <c r="Q407" s="6">
        <f t="shared" si="53"/>
        <v>0</v>
      </c>
      <c r="R407" s="6">
        <f t="shared" si="53"/>
        <v>0</v>
      </c>
      <c r="S407" s="6">
        <f t="shared" si="53"/>
        <v>0</v>
      </c>
      <c r="T407" s="6">
        <f t="shared" si="53"/>
        <v>0</v>
      </c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  <c r="EM407" s="64"/>
      <c r="EN407" s="64"/>
    </row>
    <row r="408" spans="1:144" s="18" customFormat="1" ht="27.75" customHeight="1" hidden="1">
      <c r="A408" s="19"/>
      <c r="B408" s="20"/>
      <c r="C408" s="20" t="s">
        <v>69</v>
      </c>
      <c r="D408" s="21" t="s">
        <v>214</v>
      </c>
      <c r="E408" s="21"/>
      <c r="F408" s="21"/>
      <c r="G408" s="6">
        <v>525</v>
      </c>
      <c r="H408" s="6">
        <v>525</v>
      </c>
      <c r="I408" s="6">
        <v>0</v>
      </c>
      <c r="J408" s="6">
        <v>0</v>
      </c>
      <c r="K408" s="6">
        <v>0</v>
      </c>
      <c r="L408" s="6">
        <v>0</v>
      </c>
      <c r="M408" s="61">
        <v>525</v>
      </c>
      <c r="N408" s="61">
        <v>0</v>
      </c>
      <c r="O408" s="61">
        <v>0</v>
      </c>
      <c r="P408" s="61">
        <v>0</v>
      </c>
      <c r="Q408" s="61">
        <v>0</v>
      </c>
      <c r="R408" s="61">
        <v>0</v>
      </c>
      <c r="S408" s="61">
        <v>0</v>
      </c>
      <c r="T408" s="6">
        <v>0</v>
      </c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  <c r="EM408" s="64"/>
      <c r="EN408" s="64"/>
    </row>
    <row r="409" spans="1:144" s="18" customFormat="1" ht="18" customHeight="1" hidden="1">
      <c r="A409" s="19"/>
      <c r="B409" s="20"/>
      <c r="C409" s="20">
        <v>4010</v>
      </c>
      <c r="D409" s="21" t="s">
        <v>85</v>
      </c>
      <c r="E409" s="21"/>
      <c r="F409" s="21"/>
      <c r="G409" s="6">
        <v>36279</v>
      </c>
      <c r="H409" s="6">
        <v>36279</v>
      </c>
      <c r="I409" s="6">
        <v>36279</v>
      </c>
      <c r="J409" s="6">
        <v>36279</v>
      </c>
      <c r="K409" s="6">
        <v>0</v>
      </c>
      <c r="L409" s="6">
        <v>0</v>
      </c>
      <c r="M409" s="6">
        <v>0</v>
      </c>
      <c r="N409" s="6">
        <v>0</v>
      </c>
      <c r="O409" s="6">
        <v>0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  <c r="EM409" s="64"/>
      <c r="EN409" s="64"/>
    </row>
    <row r="410" spans="1:144" s="18" customFormat="1" ht="18" customHeight="1" hidden="1">
      <c r="A410" s="19"/>
      <c r="B410" s="20"/>
      <c r="C410" s="20">
        <v>4040</v>
      </c>
      <c r="D410" s="21" t="s">
        <v>86</v>
      </c>
      <c r="E410" s="21"/>
      <c r="F410" s="21"/>
      <c r="G410" s="6">
        <v>2880</v>
      </c>
      <c r="H410" s="6">
        <v>2880</v>
      </c>
      <c r="I410" s="6">
        <v>2880</v>
      </c>
      <c r="J410" s="6">
        <v>2880</v>
      </c>
      <c r="K410" s="6">
        <v>0</v>
      </c>
      <c r="L410" s="6">
        <v>0</v>
      </c>
      <c r="M410" s="6">
        <v>0</v>
      </c>
      <c r="N410" s="6">
        <v>0</v>
      </c>
      <c r="O410" s="6">
        <v>0</v>
      </c>
      <c r="P410" s="6">
        <v>0</v>
      </c>
      <c r="Q410" s="6">
        <v>0</v>
      </c>
      <c r="R410" s="6">
        <v>0</v>
      </c>
      <c r="S410" s="6">
        <v>0</v>
      </c>
      <c r="T410" s="6">
        <v>0</v>
      </c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  <c r="EM410" s="64"/>
      <c r="EN410" s="64"/>
    </row>
    <row r="411" spans="1:144" s="18" customFormat="1" ht="18" customHeight="1" hidden="1">
      <c r="A411" s="19"/>
      <c r="B411" s="20"/>
      <c r="C411" s="20">
        <v>4110</v>
      </c>
      <c r="D411" s="21" t="s">
        <v>54</v>
      </c>
      <c r="E411" s="21"/>
      <c r="F411" s="21"/>
      <c r="G411" s="6">
        <v>5969</v>
      </c>
      <c r="H411" s="6">
        <v>5969</v>
      </c>
      <c r="I411" s="6">
        <v>5969</v>
      </c>
      <c r="J411" s="6">
        <v>5969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  <c r="EM411" s="64"/>
      <c r="EN411" s="64"/>
    </row>
    <row r="412" spans="1:144" s="18" customFormat="1" ht="18" customHeight="1" hidden="1">
      <c r="A412" s="19"/>
      <c r="B412" s="20"/>
      <c r="C412" s="20">
        <v>4120</v>
      </c>
      <c r="D412" s="21" t="s">
        <v>87</v>
      </c>
      <c r="E412" s="21"/>
      <c r="F412" s="21"/>
      <c r="G412" s="6">
        <v>962</v>
      </c>
      <c r="H412" s="6">
        <v>962</v>
      </c>
      <c r="I412" s="6">
        <v>962</v>
      </c>
      <c r="J412" s="6">
        <v>962</v>
      </c>
      <c r="K412" s="6">
        <v>0</v>
      </c>
      <c r="L412" s="6">
        <v>0</v>
      </c>
      <c r="M412" s="6">
        <v>0</v>
      </c>
      <c r="N412" s="6">
        <v>0</v>
      </c>
      <c r="O412" s="6">
        <v>0</v>
      </c>
      <c r="P412" s="6">
        <v>0</v>
      </c>
      <c r="Q412" s="6">
        <v>0</v>
      </c>
      <c r="R412" s="6">
        <v>0</v>
      </c>
      <c r="S412" s="6">
        <v>0</v>
      </c>
      <c r="T412" s="6">
        <v>0</v>
      </c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  <c r="EM412" s="64"/>
      <c r="EN412" s="64"/>
    </row>
    <row r="413" spans="1:144" s="18" customFormat="1" ht="18" customHeight="1" hidden="1">
      <c r="A413" s="19"/>
      <c r="B413" s="20"/>
      <c r="C413" s="20" t="s">
        <v>51</v>
      </c>
      <c r="D413" s="21" t="s">
        <v>55</v>
      </c>
      <c r="E413" s="21"/>
      <c r="F413" s="21"/>
      <c r="G413" s="3">
        <v>26500</v>
      </c>
      <c r="H413" s="6">
        <v>26500</v>
      </c>
      <c r="I413" s="6">
        <v>26500</v>
      </c>
      <c r="J413" s="6">
        <v>26500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v>0</v>
      </c>
      <c r="R413" s="6">
        <v>0</v>
      </c>
      <c r="S413" s="6">
        <v>0</v>
      </c>
      <c r="T413" s="6">
        <v>0</v>
      </c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  <c r="EM413" s="64"/>
      <c r="EN413" s="64"/>
    </row>
    <row r="414" spans="1:144" s="18" customFormat="1" ht="18" customHeight="1" hidden="1">
      <c r="A414" s="19"/>
      <c r="B414" s="20"/>
      <c r="C414" s="20">
        <v>4210</v>
      </c>
      <c r="D414" s="21" t="s">
        <v>56</v>
      </c>
      <c r="E414" s="21"/>
      <c r="F414" s="21"/>
      <c r="G414" s="6">
        <v>330</v>
      </c>
      <c r="H414" s="6">
        <v>330</v>
      </c>
      <c r="I414" s="6">
        <v>330</v>
      </c>
      <c r="J414" s="6">
        <v>0</v>
      </c>
      <c r="K414" s="6">
        <v>330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  <c r="EM414" s="64"/>
      <c r="EN414" s="64"/>
    </row>
    <row r="415" spans="1:144" s="18" customFormat="1" ht="18" customHeight="1" hidden="1">
      <c r="A415" s="19"/>
      <c r="B415" s="20"/>
      <c r="C415" s="20" t="s">
        <v>71</v>
      </c>
      <c r="D415" s="21" t="s">
        <v>88</v>
      </c>
      <c r="E415" s="21"/>
      <c r="F415" s="21"/>
      <c r="G415" s="6">
        <v>160</v>
      </c>
      <c r="H415" s="6">
        <v>160</v>
      </c>
      <c r="I415" s="6">
        <v>160</v>
      </c>
      <c r="J415" s="6">
        <v>0</v>
      </c>
      <c r="K415" s="6">
        <v>160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  <c r="EM415" s="64"/>
      <c r="EN415" s="64"/>
    </row>
    <row r="416" spans="1:144" s="18" customFormat="1" ht="18" customHeight="1" hidden="1">
      <c r="A416" s="19"/>
      <c r="B416" s="20"/>
      <c r="C416" s="20">
        <v>4440</v>
      </c>
      <c r="D416" s="21" t="s">
        <v>90</v>
      </c>
      <c r="E416" s="21"/>
      <c r="F416" s="21"/>
      <c r="G416" s="6">
        <v>2371</v>
      </c>
      <c r="H416" s="6">
        <v>2371</v>
      </c>
      <c r="I416" s="6">
        <v>2371</v>
      </c>
      <c r="J416" s="6">
        <v>0</v>
      </c>
      <c r="K416" s="6">
        <v>2371</v>
      </c>
      <c r="L416" s="6">
        <v>0</v>
      </c>
      <c r="M416" s="6">
        <v>0</v>
      </c>
      <c r="N416" s="6">
        <v>0</v>
      </c>
      <c r="O416" s="6">
        <v>0</v>
      </c>
      <c r="P416" s="6">
        <v>0</v>
      </c>
      <c r="Q416" s="6">
        <v>0</v>
      </c>
      <c r="R416" s="6">
        <v>0</v>
      </c>
      <c r="S416" s="6">
        <v>0</v>
      </c>
      <c r="T416" s="6">
        <v>0</v>
      </c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  <c r="EM416" s="64"/>
      <c r="EN416" s="64"/>
    </row>
    <row r="417" spans="1:144" s="18" customFormat="1" ht="18" customHeight="1" hidden="1">
      <c r="A417" s="19"/>
      <c r="B417" s="20">
        <v>85278</v>
      </c>
      <c r="C417" s="20"/>
      <c r="D417" s="21" t="s">
        <v>166</v>
      </c>
      <c r="E417" s="21"/>
      <c r="F417" s="21"/>
      <c r="G417" s="6"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  <c r="EM417" s="64"/>
      <c r="EN417" s="64"/>
    </row>
    <row r="418" spans="1:144" s="18" customFormat="1" ht="18" customHeight="1" hidden="1">
      <c r="A418" s="19"/>
      <c r="B418" s="20" t="s">
        <v>31</v>
      </c>
      <c r="C418" s="20"/>
      <c r="D418" s="21" t="s">
        <v>6</v>
      </c>
      <c r="E418" s="21">
        <f>E419+E420+E421</f>
        <v>0</v>
      </c>
      <c r="F418" s="21">
        <f>F419+F420+F421</f>
        <v>0</v>
      </c>
      <c r="G418" s="21">
        <f>SUM(G419:G422)</f>
        <v>135375</v>
      </c>
      <c r="H418" s="21">
        <f>SUM(H419:H422)</f>
        <v>135375</v>
      </c>
      <c r="I418" s="21">
        <f aca="true" t="shared" si="54" ref="I418:N418">SUM(I419:I422)</f>
        <v>8000</v>
      </c>
      <c r="J418" s="21">
        <f t="shared" si="54"/>
        <v>0</v>
      </c>
      <c r="K418" s="21">
        <f t="shared" si="54"/>
        <v>8000</v>
      </c>
      <c r="L418" s="21">
        <f t="shared" si="54"/>
        <v>0</v>
      </c>
      <c r="M418" s="21">
        <f t="shared" si="54"/>
        <v>127375</v>
      </c>
      <c r="N418" s="21">
        <f t="shared" si="54"/>
        <v>0</v>
      </c>
      <c r="O418" s="61">
        <v>0</v>
      </c>
      <c r="P418" s="61">
        <v>0</v>
      </c>
      <c r="Q418" s="61">
        <v>0</v>
      </c>
      <c r="R418" s="61">
        <v>0</v>
      </c>
      <c r="S418" s="61">
        <v>0</v>
      </c>
      <c r="T418" s="6">
        <v>0</v>
      </c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  <c r="EM418" s="64"/>
      <c r="EN418" s="64"/>
    </row>
    <row r="419" spans="1:144" s="18" customFormat="1" ht="18" customHeight="1" hidden="1">
      <c r="A419" s="19"/>
      <c r="B419" s="20"/>
      <c r="C419" s="20">
        <v>3110</v>
      </c>
      <c r="D419" s="21" t="s">
        <v>125</v>
      </c>
      <c r="E419" s="21"/>
      <c r="F419" s="21"/>
      <c r="G419" s="6">
        <v>127375</v>
      </c>
      <c r="H419" s="6">
        <v>127375</v>
      </c>
      <c r="I419" s="6">
        <v>0</v>
      </c>
      <c r="J419" s="6">
        <v>0</v>
      </c>
      <c r="K419" s="6">
        <v>0</v>
      </c>
      <c r="L419" s="6">
        <v>0</v>
      </c>
      <c r="M419" s="61">
        <v>127375</v>
      </c>
      <c r="N419" s="61">
        <v>0</v>
      </c>
      <c r="O419" s="61">
        <v>0</v>
      </c>
      <c r="P419" s="61">
        <v>0</v>
      </c>
      <c r="Q419" s="61">
        <v>0</v>
      </c>
      <c r="R419" s="61">
        <v>0</v>
      </c>
      <c r="S419" s="61">
        <v>0</v>
      </c>
      <c r="T419" s="6">
        <v>0</v>
      </c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  <c r="EM419" s="64"/>
      <c r="EN419" s="64"/>
    </row>
    <row r="420" spans="1:144" s="18" customFormat="1" ht="18" customHeight="1" hidden="1">
      <c r="A420" s="19"/>
      <c r="B420" s="20"/>
      <c r="C420" s="20">
        <v>4210</v>
      </c>
      <c r="D420" s="21" t="s">
        <v>56</v>
      </c>
      <c r="E420" s="21"/>
      <c r="F420" s="21"/>
      <c r="G420" s="6">
        <v>8000</v>
      </c>
      <c r="H420" s="6">
        <v>8000</v>
      </c>
      <c r="I420" s="6">
        <v>8000</v>
      </c>
      <c r="J420" s="6">
        <v>0</v>
      </c>
      <c r="K420" s="6">
        <v>8000</v>
      </c>
      <c r="L420" s="6">
        <v>0</v>
      </c>
      <c r="M420" s="6">
        <v>0</v>
      </c>
      <c r="N420" s="6">
        <v>0</v>
      </c>
      <c r="O420" s="6">
        <v>0</v>
      </c>
      <c r="P420" s="6">
        <v>0</v>
      </c>
      <c r="Q420" s="6">
        <v>0</v>
      </c>
      <c r="R420" s="6">
        <v>0</v>
      </c>
      <c r="S420" s="6">
        <v>0</v>
      </c>
      <c r="T420" s="6">
        <v>0</v>
      </c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  <c r="EM420" s="64"/>
      <c r="EN420" s="64"/>
    </row>
    <row r="421" spans="1:144" s="18" customFormat="1" ht="18" customHeight="1" hidden="1">
      <c r="A421" s="19"/>
      <c r="B421" s="20"/>
      <c r="C421" s="20">
        <v>4220</v>
      </c>
      <c r="D421" s="21" t="s">
        <v>180</v>
      </c>
      <c r="E421" s="21"/>
      <c r="F421" s="21"/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  <c r="EM421" s="64"/>
      <c r="EN421" s="64"/>
    </row>
    <row r="422" spans="1:144" s="18" customFormat="1" ht="12" customHeight="1">
      <c r="A422" s="19"/>
      <c r="B422" s="20"/>
      <c r="C422" s="20"/>
      <c r="D422" s="21"/>
      <c r="E422" s="21"/>
      <c r="F422" s="21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  <c r="EM422" s="64"/>
      <c r="EN422" s="64"/>
    </row>
    <row r="423" spans="1:144" s="44" customFormat="1" ht="30" customHeight="1">
      <c r="A423" s="53">
        <v>853</v>
      </c>
      <c r="B423" s="43"/>
      <c r="C423" s="43"/>
      <c r="D423" s="25" t="s">
        <v>175</v>
      </c>
      <c r="E423" s="25">
        <f>E424</f>
        <v>7862</v>
      </c>
      <c r="F423" s="25">
        <f aca="true" t="shared" si="55" ref="F423:T423">F424</f>
        <v>7862</v>
      </c>
      <c r="G423" s="25">
        <f t="shared" si="55"/>
        <v>196560</v>
      </c>
      <c r="H423" s="25">
        <f t="shared" si="55"/>
        <v>196560</v>
      </c>
      <c r="I423" s="25">
        <f t="shared" si="55"/>
        <v>24</v>
      </c>
      <c r="J423" s="25">
        <f t="shared" si="55"/>
        <v>13</v>
      </c>
      <c r="K423" s="25">
        <f t="shared" si="55"/>
        <v>11</v>
      </c>
      <c r="L423" s="25">
        <f t="shared" si="55"/>
        <v>0</v>
      </c>
      <c r="M423" s="25">
        <f t="shared" si="55"/>
        <v>0</v>
      </c>
      <c r="N423" s="25">
        <f t="shared" si="55"/>
        <v>196536</v>
      </c>
      <c r="O423" s="25">
        <f t="shared" si="55"/>
        <v>0</v>
      </c>
      <c r="P423" s="25">
        <f t="shared" si="55"/>
        <v>0</v>
      </c>
      <c r="Q423" s="25">
        <f t="shared" si="55"/>
        <v>0</v>
      </c>
      <c r="R423" s="25">
        <f t="shared" si="55"/>
        <v>0</v>
      </c>
      <c r="S423" s="25">
        <f t="shared" si="55"/>
        <v>0</v>
      </c>
      <c r="T423" s="25">
        <f t="shared" si="55"/>
        <v>0</v>
      </c>
      <c r="U423" s="65"/>
      <c r="V423" s="65"/>
      <c r="W423" s="65"/>
      <c r="X423" s="65"/>
      <c r="Y423" s="65"/>
      <c r="Z423" s="65"/>
      <c r="AA423" s="65"/>
      <c r="AB423" s="65"/>
      <c r="AC423" s="65"/>
      <c r="AD423" s="65"/>
      <c r="AE423" s="65"/>
      <c r="AF423" s="65"/>
      <c r="AG423" s="65"/>
      <c r="AH423" s="65"/>
      <c r="AI423" s="65"/>
      <c r="AJ423" s="65"/>
      <c r="AK423" s="65"/>
      <c r="AL423" s="65"/>
      <c r="AM423" s="65"/>
      <c r="AN423" s="65"/>
      <c r="AO423" s="65"/>
      <c r="AP423" s="65"/>
      <c r="AQ423" s="65"/>
      <c r="AR423" s="65"/>
      <c r="AS423" s="65"/>
      <c r="AT423" s="65"/>
      <c r="AU423" s="65"/>
      <c r="AV423" s="65"/>
      <c r="AW423" s="65"/>
      <c r="AX423" s="65"/>
      <c r="AY423" s="65"/>
      <c r="AZ423" s="65"/>
      <c r="BA423" s="65"/>
      <c r="BB423" s="65"/>
      <c r="BC423" s="65"/>
      <c r="BD423" s="65"/>
      <c r="BE423" s="65"/>
      <c r="BF423" s="65"/>
      <c r="BG423" s="65"/>
      <c r="BH423" s="65"/>
      <c r="BI423" s="65"/>
      <c r="BJ423" s="65"/>
      <c r="BK423" s="65"/>
      <c r="BL423" s="65"/>
      <c r="BM423" s="65"/>
      <c r="BN423" s="65"/>
      <c r="BO423" s="65"/>
      <c r="BP423" s="65"/>
      <c r="BQ423" s="65"/>
      <c r="BR423" s="65"/>
      <c r="BS423" s="65"/>
      <c r="BT423" s="65"/>
      <c r="BU423" s="65"/>
      <c r="BV423" s="65"/>
      <c r="BW423" s="65"/>
      <c r="BX423" s="65"/>
      <c r="BY423" s="65"/>
      <c r="BZ423" s="65"/>
      <c r="CA423" s="65"/>
      <c r="CB423" s="65"/>
      <c r="CC423" s="65"/>
      <c r="CD423" s="65"/>
      <c r="CE423" s="65"/>
      <c r="CF423" s="65"/>
      <c r="CG423" s="65"/>
      <c r="CH423" s="65"/>
      <c r="CI423" s="65"/>
      <c r="CJ423" s="65"/>
      <c r="CK423" s="65"/>
      <c r="CL423" s="65"/>
      <c r="CM423" s="65"/>
      <c r="CN423" s="65"/>
      <c r="CO423" s="65"/>
      <c r="CP423" s="65"/>
      <c r="CQ423" s="65"/>
      <c r="CR423" s="65"/>
      <c r="CS423" s="65"/>
      <c r="CT423" s="65"/>
      <c r="CU423" s="65"/>
      <c r="CV423" s="65"/>
      <c r="CW423" s="65"/>
      <c r="CX423" s="65"/>
      <c r="CY423" s="65"/>
      <c r="CZ423" s="65"/>
      <c r="DA423" s="65"/>
      <c r="DB423" s="65"/>
      <c r="DC423" s="65"/>
      <c r="DD423" s="65"/>
      <c r="DE423" s="65"/>
      <c r="DF423" s="65"/>
      <c r="DG423" s="65"/>
      <c r="DH423" s="65"/>
      <c r="DI423" s="65"/>
      <c r="DJ423" s="65"/>
      <c r="DK423" s="65"/>
      <c r="DL423" s="65"/>
      <c r="DM423" s="65"/>
      <c r="DN423" s="65"/>
      <c r="DO423" s="65"/>
      <c r="DP423" s="65"/>
      <c r="DQ423" s="65"/>
      <c r="DR423" s="65"/>
      <c r="DS423" s="65"/>
      <c r="DT423" s="65"/>
      <c r="DU423" s="65"/>
      <c r="DV423" s="65"/>
      <c r="DW423" s="65"/>
      <c r="DX423" s="65"/>
      <c r="DY423" s="65"/>
      <c r="DZ423" s="65"/>
      <c r="EA423" s="65"/>
      <c r="EB423" s="65"/>
      <c r="EC423" s="65"/>
      <c r="ED423" s="65"/>
      <c r="EE423" s="65"/>
      <c r="EF423" s="65"/>
      <c r="EG423" s="65"/>
      <c r="EH423" s="65"/>
      <c r="EI423" s="65"/>
      <c r="EJ423" s="65"/>
      <c r="EK423" s="65"/>
      <c r="EL423" s="65"/>
      <c r="EM423" s="65"/>
      <c r="EN423" s="65"/>
    </row>
    <row r="424" spans="1:144" s="40" customFormat="1" ht="21" customHeight="1">
      <c r="A424" s="19"/>
      <c r="B424" s="20">
        <v>85395</v>
      </c>
      <c r="C424" s="20"/>
      <c r="D424" s="21" t="s">
        <v>6</v>
      </c>
      <c r="E424" s="21">
        <f>SUM(E425:E455)</f>
        <v>7862</v>
      </c>
      <c r="F424" s="21">
        <f aca="true" t="shared" si="56" ref="F424:T424">SUM(F425:F455)</f>
        <v>7862</v>
      </c>
      <c r="G424" s="21">
        <f t="shared" si="56"/>
        <v>196560</v>
      </c>
      <c r="H424" s="21">
        <f t="shared" si="56"/>
        <v>196560</v>
      </c>
      <c r="I424" s="21">
        <f t="shared" si="56"/>
        <v>24</v>
      </c>
      <c r="J424" s="21">
        <f t="shared" si="56"/>
        <v>13</v>
      </c>
      <c r="K424" s="21">
        <f t="shared" si="56"/>
        <v>11</v>
      </c>
      <c r="L424" s="21">
        <f t="shared" si="56"/>
        <v>0</v>
      </c>
      <c r="M424" s="21">
        <f t="shared" si="56"/>
        <v>0</v>
      </c>
      <c r="N424" s="21">
        <f t="shared" si="56"/>
        <v>196536</v>
      </c>
      <c r="O424" s="21">
        <f t="shared" si="56"/>
        <v>0</v>
      </c>
      <c r="P424" s="21">
        <f t="shared" si="56"/>
        <v>0</v>
      </c>
      <c r="Q424" s="21">
        <f t="shared" si="56"/>
        <v>0</v>
      </c>
      <c r="R424" s="21">
        <f t="shared" si="56"/>
        <v>0</v>
      </c>
      <c r="S424" s="21">
        <f t="shared" si="56"/>
        <v>0</v>
      </c>
      <c r="T424" s="21">
        <f t="shared" si="56"/>
        <v>0</v>
      </c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  <c r="EM424" s="64"/>
      <c r="EN424" s="64"/>
    </row>
    <row r="425" spans="1:144" s="40" customFormat="1" ht="25.5" hidden="1">
      <c r="A425" s="19"/>
      <c r="B425" s="20"/>
      <c r="C425" s="20">
        <v>2917</v>
      </c>
      <c r="D425" s="21" t="s">
        <v>176</v>
      </c>
      <c r="E425" s="21"/>
      <c r="F425" s="21"/>
      <c r="G425" s="21">
        <v>60</v>
      </c>
      <c r="H425" s="21">
        <v>60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60</v>
      </c>
      <c r="O425" s="21">
        <v>0</v>
      </c>
      <c r="P425" s="21">
        <v>0</v>
      </c>
      <c r="Q425" s="21">
        <v>0</v>
      </c>
      <c r="R425" s="21">
        <v>0</v>
      </c>
      <c r="S425" s="21">
        <v>0</v>
      </c>
      <c r="T425" s="21">
        <v>0</v>
      </c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  <c r="EM425" s="64"/>
      <c r="EN425" s="64"/>
    </row>
    <row r="426" spans="1:144" s="40" customFormat="1" ht="25.5" hidden="1">
      <c r="A426" s="19"/>
      <c r="B426" s="20"/>
      <c r="C426" s="20">
        <v>2919</v>
      </c>
      <c r="D426" s="21" t="s">
        <v>176</v>
      </c>
      <c r="E426" s="21"/>
      <c r="F426" s="21"/>
      <c r="G426" s="21">
        <v>11</v>
      </c>
      <c r="H426" s="21">
        <v>11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11</v>
      </c>
      <c r="O426" s="21">
        <v>0</v>
      </c>
      <c r="P426" s="21">
        <v>0</v>
      </c>
      <c r="Q426" s="21">
        <v>0</v>
      </c>
      <c r="R426" s="21">
        <v>0</v>
      </c>
      <c r="S426" s="21">
        <v>0</v>
      </c>
      <c r="T426" s="21">
        <v>0</v>
      </c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  <c r="EM426" s="64"/>
      <c r="EN426" s="64"/>
    </row>
    <row r="427" spans="1:144" s="40" customFormat="1" ht="18" customHeight="1" hidden="1">
      <c r="A427" s="19"/>
      <c r="B427" s="20"/>
      <c r="C427" s="20">
        <v>3119</v>
      </c>
      <c r="D427" s="21" t="s">
        <v>125</v>
      </c>
      <c r="E427" s="21"/>
      <c r="F427" s="21"/>
      <c r="G427" s="21">
        <v>15379</v>
      </c>
      <c r="H427" s="21">
        <v>15379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15379</v>
      </c>
      <c r="O427" s="21">
        <v>0</v>
      </c>
      <c r="P427" s="21">
        <v>0</v>
      </c>
      <c r="Q427" s="21">
        <v>0</v>
      </c>
      <c r="R427" s="21">
        <v>0</v>
      </c>
      <c r="S427" s="21">
        <v>0</v>
      </c>
      <c r="T427" s="21">
        <v>0</v>
      </c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  <c r="EM427" s="64"/>
      <c r="EN427" s="64"/>
    </row>
    <row r="428" spans="1:144" s="40" customFormat="1" ht="18" customHeight="1" hidden="1">
      <c r="A428" s="19"/>
      <c r="B428" s="20"/>
      <c r="C428" s="20">
        <v>4010</v>
      </c>
      <c r="D428" s="21" t="s">
        <v>85</v>
      </c>
      <c r="E428" s="21"/>
      <c r="F428" s="21"/>
      <c r="G428" s="21">
        <v>8</v>
      </c>
      <c r="H428" s="21">
        <v>8</v>
      </c>
      <c r="I428" s="21">
        <v>8</v>
      </c>
      <c r="J428" s="21">
        <v>8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  <c r="Q428" s="21">
        <v>0</v>
      </c>
      <c r="R428" s="21">
        <v>0</v>
      </c>
      <c r="S428" s="21">
        <v>0</v>
      </c>
      <c r="T428" s="21">
        <v>0</v>
      </c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  <c r="EM428" s="64"/>
      <c r="EN428" s="64"/>
    </row>
    <row r="429" spans="1:144" s="40" customFormat="1" ht="25.5">
      <c r="A429" s="19"/>
      <c r="B429" s="20"/>
      <c r="C429" s="20">
        <v>4017</v>
      </c>
      <c r="D429" s="21" t="s">
        <v>85</v>
      </c>
      <c r="E429" s="21"/>
      <c r="F429" s="21">
        <v>3382</v>
      </c>
      <c r="G429" s="21">
        <v>42977</v>
      </c>
      <c r="H429" s="21">
        <v>42977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42977</v>
      </c>
      <c r="O429" s="21">
        <v>0</v>
      </c>
      <c r="P429" s="21">
        <v>0</v>
      </c>
      <c r="Q429" s="21">
        <v>0</v>
      </c>
      <c r="R429" s="21">
        <v>0</v>
      </c>
      <c r="S429" s="21">
        <v>0</v>
      </c>
      <c r="T429" s="21">
        <v>0</v>
      </c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  <c r="EM429" s="64"/>
      <c r="EN429" s="64"/>
    </row>
    <row r="430" spans="1:144" s="40" customFormat="1" ht="25.5">
      <c r="A430" s="19"/>
      <c r="B430" s="20"/>
      <c r="C430" s="20">
        <v>4019</v>
      </c>
      <c r="D430" s="21" t="s">
        <v>85</v>
      </c>
      <c r="E430" s="21"/>
      <c r="F430" s="21">
        <v>179</v>
      </c>
      <c r="G430" s="21">
        <v>2864</v>
      </c>
      <c r="H430" s="21">
        <v>2864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2864</v>
      </c>
      <c r="O430" s="21">
        <v>0</v>
      </c>
      <c r="P430" s="21">
        <v>0</v>
      </c>
      <c r="Q430" s="21">
        <v>0</v>
      </c>
      <c r="R430" s="21">
        <v>0</v>
      </c>
      <c r="S430" s="21">
        <v>0</v>
      </c>
      <c r="T430" s="21">
        <v>0</v>
      </c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  <c r="EM430" s="64"/>
      <c r="EN430" s="64"/>
    </row>
    <row r="431" spans="1:144" s="40" customFormat="1" ht="18" customHeight="1">
      <c r="A431" s="19"/>
      <c r="B431" s="20"/>
      <c r="C431" s="20">
        <v>4117</v>
      </c>
      <c r="D431" s="21" t="s">
        <v>54</v>
      </c>
      <c r="E431" s="21"/>
      <c r="F431" s="21">
        <v>205</v>
      </c>
      <c r="G431" s="21">
        <v>7120</v>
      </c>
      <c r="H431" s="21">
        <v>7120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7120</v>
      </c>
      <c r="O431" s="21">
        <v>0</v>
      </c>
      <c r="P431" s="21">
        <v>0</v>
      </c>
      <c r="Q431" s="21">
        <v>0</v>
      </c>
      <c r="R431" s="21">
        <v>0</v>
      </c>
      <c r="S431" s="21">
        <v>0</v>
      </c>
      <c r="T431" s="21">
        <v>0</v>
      </c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  <c r="EM431" s="64"/>
      <c r="EN431" s="64"/>
    </row>
    <row r="432" spans="1:144" s="40" customFormat="1" ht="18" customHeight="1">
      <c r="A432" s="19"/>
      <c r="B432" s="20"/>
      <c r="C432" s="20">
        <v>4119</v>
      </c>
      <c r="D432" s="21" t="s">
        <v>54</v>
      </c>
      <c r="E432" s="21">
        <v>7</v>
      </c>
      <c r="F432" s="21"/>
      <c r="G432" s="6">
        <v>514</v>
      </c>
      <c r="H432" s="6">
        <v>514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514</v>
      </c>
      <c r="O432" s="6">
        <v>0</v>
      </c>
      <c r="P432" s="6">
        <v>0</v>
      </c>
      <c r="Q432" s="6">
        <v>0</v>
      </c>
      <c r="R432" s="6">
        <v>0</v>
      </c>
      <c r="S432" s="6">
        <v>0</v>
      </c>
      <c r="T432" s="6">
        <v>0</v>
      </c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  <c r="EM432" s="64"/>
      <c r="EN432" s="64"/>
    </row>
    <row r="433" spans="1:144" s="40" customFormat="1" ht="18" customHeight="1">
      <c r="A433" s="19"/>
      <c r="B433" s="20"/>
      <c r="C433" s="20">
        <v>4127</v>
      </c>
      <c r="D433" s="21" t="s">
        <v>87</v>
      </c>
      <c r="E433" s="21"/>
      <c r="F433" s="21">
        <v>13</v>
      </c>
      <c r="G433" s="6">
        <v>1123</v>
      </c>
      <c r="H433" s="6">
        <v>1123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1123</v>
      </c>
      <c r="O433" s="6">
        <v>0</v>
      </c>
      <c r="P433" s="6">
        <v>0</v>
      </c>
      <c r="Q433" s="6">
        <v>0</v>
      </c>
      <c r="R433" s="6">
        <v>0</v>
      </c>
      <c r="S433" s="6">
        <v>0</v>
      </c>
      <c r="T433" s="6">
        <v>0</v>
      </c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  <c r="EM433" s="64"/>
      <c r="EN433" s="64"/>
    </row>
    <row r="434" spans="1:144" s="40" customFormat="1" ht="18" customHeight="1">
      <c r="A434" s="19"/>
      <c r="B434" s="20"/>
      <c r="C434" s="20">
        <v>4129</v>
      </c>
      <c r="D434" s="21" t="s">
        <v>87</v>
      </c>
      <c r="E434" s="21">
        <v>5</v>
      </c>
      <c r="F434" s="21"/>
      <c r="G434" s="6">
        <v>80</v>
      </c>
      <c r="H434" s="6">
        <v>80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80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  <c r="EM434" s="64"/>
      <c r="EN434" s="64"/>
    </row>
    <row r="435" spans="1:144" s="40" customFormat="1" ht="18" customHeight="1" hidden="1">
      <c r="A435" s="19"/>
      <c r="B435" s="20"/>
      <c r="C435" s="20">
        <v>4170</v>
      </c>
      <c r="D435" s="21" t="s">
        <v>55</v>
      </c>
      <c r="E435" s="21"/>
      <c r="F435" s="21"/>
      <c r="G435" s="6">
        <v>5</v>
      </c>
      <c r="H435" s="6">
        <v>5</v>
      </c>
      <c r="I435" s="6">
        <v>5</v>
      </c>
      <c r="J435" s="6">
        <v>5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0</v>
      </c>
      <c r="Q435" s="6">
        <v>0</v>
      </c>
      <c r="R435" s="6">
        <v>0</v>
      </c>
      <c r="S435" s="6">
        <v>0</v>
      </c>
      <c r="T435" s="6">
        <v>0</v>
      </c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  <c r="EM435" s="64"/>
      <c r="EN435" s="64"/>
    </row>
    <row r="436" spans="1:144" s="40" customFormat="1" ht="18" customHeight="1">
      <c r="A436" s="19"/>
      <c r="B436" s="20"/>
      <c r="C436" s="20">
        <v>4177</v>
      </c>
      <c r="D436" s="21" t="s">
        <v>55</v>
      </c>
      <c r="E436" s="21"/>
      <c r="F436" s="21">
        <v>3028</v>
      </c>
      <c r="G436" s="6">
        <v>10553</v>
      </c>
      <c r="H436" s="6">
        <v>10553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10553</v>
      </c>
      <c r="O436" s="6">
        <v>0</v>
      </c>
      <c r="P436" s="6">
        <v>0</v>
      </c>
      <c r="Q436" s="6">
        <v>0</v>
      </c>
      <c r="R436" s="6">
        <v>0</v>
      </c>
      <c r="S436" s="6">
        <v>0</v>
      </c>
      <c r="T436" s="6">
        <v>0</v>
      </c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  <c r="EM436" s="64"/>
      <c r="EN436" s="64"/>
    </row>
    <row r="437" spans="1:144" s="40" customFormat="1" ht="18" customHeight="1">
      <c r="A437" s="19"/>
      <c r="B437" s="20"/>
      <c r="C437" s="20">
        <v>4179</v>
      </c>
      <c r="D437" s="21" t="s">
        <v>55</v>
      </c>
      <c r="E437" s="21">
        <v>53</v>
      </c>
      <c r="F437" s="21"/>
      <c r="G437" s="6">
        <v>1393</v>
      </c>
      <c r="H437" s="6">
        <v>1393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1393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  <c r="EM437" s="64"/>
      <c r="EN437" s="64"/>
    </row>
    <row r="438" spans="1:144" s="40" customFormat="1" ht="18" customHeight="1">
      <c r="A438" s="19"/>
      <c r="B438" s="20"/>
      <c r="C438" s="20">
        <v>4217</v>
      </c>
      <c r="D438" s="21" t="s">
        <v>56</v>
      </c>
      <c r="E438" s="21">
        <v>3842</v>
      </c>
      <c r="F438" s="21"/>
      <c r="G438" s="6">
        <v>21380</v>
      </c>
      <c r="H438" s="6">
        <v>21380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21380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  <c r="EM438" s="64"/>
      <c r="EN438" s="64"/>
    </row>
    <row r="439" spans="1:144" s="40" customFormat="1" ht="18" customHeight="1">
      <c r="A439" s="19"/>
      <c r="B439" s="20"/>
      <c r="C439" s="20">
        <v>4219</v>
      </c>
      <c r="D439" s="21" t="s">
        <v>56</v>
      </c>
      <c r="E439" s="21">
        <v>204</v>
      </c>
      <c r="F439" s="21"/>
      <c r="G439" s="6">
        <v>2015</v>
      </c>
      <c r="H439" s="6">
        <v>2015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2015</v>
      </c>
      <c r="O439" s="6">
        <v>0</v>
      </c>
      <c r="P439" s="6">
        <v>0</v>
      </c>
      <c r="Q439" s="6">
        <v>0</v>
      </c>
      <c r="R439" s="6">
        <v>0</v>
      </c>
      <c r="S439" s="6">
        <v>0</v>
      </c>
      <c r="T439" s="6">
        <v>0</v>
      </c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  <c r="EM439" s="64"/>
      <c r="EN439" s="64"/>
    </row>
    <row r="440" spans="1:144" s="40" customFormat="1" ht="18" customHeight="1" hidden="1">
      <c r="A440" s="19"/>
      <c r="B440" s="20"/>
      <c r="C440" s="20">
        <v>4220</v>
      </c>
      <c r="D440" s="21" t="s">
        <v>130</v>
      </c>
      <c r="E440" s="21"/>
      <c r="F440" s="21"/>
      <c r="G440" s="6">
        <v>3</v>
      </c>
      <c r="H440" s="6">
        <v>3</v>
      </c>
      <c r="I440" s="6">
        <v>3</v>
      </c>
      <c r="J440" s="6">
        <v>0</v>
      </c>
      <c r="K440" s="6">
        <v>3</v>
      </c>
      <c r="L440" s="6">
        <v>0</v>
      </c>
      <c r="M440" s="6">
        <v>0</v>
      </c>
      <c r="N440" s="6">
        <v>0</v>
      </c>
      <c r="O440" s="6">
        <v>0</v>
      </c>
      <c r="P440" s="6">
        <v>0</v>
      </c>
      <c r="Q440" s="6">
        <v>0</v>
      </c>
      <c r="R440" s="6">
        <v>0</v>
      </c>
      <c r="S440" s="6">
        <v>0</v>
      </c>
      <c r="T440" s="6">
        <v>0</v>
      </c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  <c r="EM440" s="64"/>
      <c r="EN440" s="64"/>
    </row>
    <row r="441" spans="1:144" s="40" customFormat="1" ht="18" customHeight="1">
      <c r="A441" s="19"/>
      <c r="B441" s="20"/>
      <c r="C441" s="20">
        <v>4227</v>
      </c>
      <c r="D441" s="21" t="s">
        <v>130</v>
      </c>
      <c r="E441" s="21">
        <v>3038</v>
      </c>
      <c r="F441" s="21"/>
      <c r="G441" s="6">
        <v>3778</v>
      </c>
      <c r="H441" s="6">
        <v>3778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3778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  <c r="EM441" s="64"/>
      <c r="EN441" s="64"/>
    </row>
    <row r="442" spans="1:144" s="40" customFormat="1" ht="18" customHeight="1">
      <c r="A442" s="19"/>
      <c r="B442" s="20"/>
      <c r="C442" s="20">
        <v>4229</v>
      </c>
      <c r="D442" s="21" t="s">
        <v>130</v>
      </c>
      <c r="E442" s="21">
        <v>215</v>
      </c>
      <c r="F442" s="21"/>
      <c r="G442" s="6">
        <v>276</v>
      </c>
      <c r="H442" s="6">
        <v>276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276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  <c r="EM442" s="64"/>
      <c r="EN442" s="64"/>
    </row>
    <row r="443" spans="1:144" s="40" customFormat="1" ht="18" customHeight="1">
      <c r="A443" s="19"/>
      <c r="B443" s="20"/>
      <c r="C443" s="20">
        <v>4287</v>
      </c>
      <c r="D443" s="21" t="s">
        <v>88</v>
      </c>
      <c r="E443" s="21"/>
      <c r="F443" s="21">
        <v>665</v>
      </c>
      <c r="G443" s="6">
        <v>0</v>
      </c>
      <c r="H443" s="6">
        <v>0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0</v>
      </c>
      <c r="O443" s="6">
        <v>0</v>
      </c>
      <c r="P443" s="6">
        <v>0</v>
      </c>
      <c r="Q443" s="6">
        <v>0</v>
      </c>
      <c r="R443" s="6">
        <v>0</v>
      </c>
      <c r="S443" s="6">
        <v>0</v>
      </c>
      <c r="T443" s="6">
        <v>0</v>
      </c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  <c r="EM443" s="64"/>
      <c r="EN443" s="64"/>
    </row>
    <row r="444" spans="1:144" s="40" customFormat="1" ht="18" customHeight="1">
      <c r="A444" s="19"/>
      <c r="B444" s="20"/>
      <c r="C444" s="20">
        <v>4289</v>
      </c>
      <c r="D444" s="21" t="s">
        <v>88</v>
      </c>
      <c r="E444" s="21"/>
      <c r="F444" s="21">
        <v>36</v>
      </c>
      <c r="G444" s="6">
        <v>0</v>
      </c>
      <c r="H444" s="6">
        <v>0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0</v>
      </c>
      <c r="O444" s="6">
        <v>0</v>
      </c>
      <c r="P444" s="6">
        <v>0</v>
      </c>
      <c r="Q444" s="6">
        <v>0</v>
      </c>
      <c r="R444" s="6">
        <v>0</v>
      </c>
      <c r="S444" s="6">
        <v>0</v>
      </c>
      <c r="T444" s="6">
        <v>0</v>
      </c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  <c r="EM444" s="64"/>
      <c r="EN444" s="64"/>
    </row>
    <row r="445" spans="1:144" s="40" customFormat="1" ht="18" customHeight="1">
      <c r="A445" s="19"/>
      <c r="B445" s="20"/>
      <c r="C445" s="20">
        <v>4307</v>
      </c>
      <c r="D445" s="21" t="s">
        <v>58</v>
      </c>
      <c r="E445" s="21">
        <v>498</v>
      </c>
      <c r="F445" s="21"/>
      <c r="G445" s="6">
        <v>76764</v>
      </c>
      <c r="H445" s="6">
        <v>76764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76764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  <c r="EM445" s="64"/>
      <c r="EN445" s="64"/>
    </row>
    <row r="446" spans="1:144" s="40" customFormat="1" ht="18" customHeight="1">
      <c r="A446" s="19"/>
      <c r="B446" s="20"/>
      <c r="C446" s="20">
        <v>4309</v>
      </c>
      <c r="D446" s="21" t="s">
        <v>58</v>
      </c>
      <c r="E446" s="21"/>
      <c r="F446" s="21">
        <v>265</v>
      </c>
      <c r="G446" s="6">
        <v>6680</v>
      </c>
      <c r="H446" s="6">
        <v>6680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6680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  <c r="EM446" s="64"/>
      <c r="EN446" s="64"/>
    </row>
    <row r="447" spans="1:144" s="40" customFormat="1" ht="39" customHeight="1">
      <c r="A447" s="19"/>
      <c r="B447" s="20"/>
      <c r="C447" s="20">
        <v>4367</v>
      </c>
      <c r="D447" s="21" t="s">
        <v>211</v>
      </c>
      <c r="E447" s="21"/>
      <c r="F447" s="21">
        <v>85</v>
      </c>
      <c r="G447" s="6">
        <v>855</v>
      </c>
      <c r="H447" s="6">
        <v>855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855</v>
      </c>
      <c r="O447" s="6">
        <v>0</v>
      </c>
      <c r="P447" s="6">
        <v>0</v>
      </c>
      <c r="Q447" s="6">
        <v>0</v>
      </c>
      <c r="R447" s="6">
        <v>0</v>
      </c>
      <c r="S447" s="6">
        <v>0</v>
      </c>
      <c r="T447" s="6">
        <v>0</v>
      </c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  <c r="EM447" s="64"/>
      <c r="EN447" s="64"/>
    </row>
    <row r="448" spans="1:144" s="40" customFormat="1" ht="39.75" customHeight="1">
      <c r="A448" s="19"/>
      <c r="B448" s="20"/>
      <c r="C448" s="20">
        <v>4369</v>
      </c>
      <c r="D448" s="21" t="s">
        <v>211</v>
      </c>
      <c r="E448" s="21"/>
      <c r="F448" s="21">
        <v>4</v>
      </c>
      <c r="G448" s="6">
        <v>45</v>
      </c>
      <c r="H448" s="6">
        <v>45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45</v>
      </c>
      <c r="O448" s="6">
        <v>0</v>
      </c>
      <c r="P448" s="6">
        <v>0</v>
      </c>
      <c r="Q448" s="6">
        <v>0</v>
      </c>
      <c r="R448" s="6">
        <v>0</v>
      </c>
      <c r="S448" s="6">
        <v>0</v>
      </c>
      <c r="T448" s="6">
        <v>0</v>
      </c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  <c r="EM448" s="64"/>
      <c r="EN448" s="64"/>
    </row>
    <row r="449" spans="1:144" s="40" customFormat="1" ht="18" customHeight="1" hidden="1">
      <c r="A449" s="19"/>
      <c r="B449" s="20"/>
      <c r="C449" s="20">
        <v>4417</v>
      </c>
      <c r="D449" s="21" t="s">
        <v>89</v>
      </c>
      <c r="E449" s="21"/>
      <c r="F449" s="21"/>
      <c r="G449" s="6">
        <v>662</v>
      </c>
      <c r="H449" s="6">
        <v>662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662</v>
      </c>
      <c r="O449" s="6">
        <v>0</v>
      </c>
      <c r="P449" s="6">
        <v>0</v>
      </c>
      <c r="Q449" s="6">
        <v>0</v>
      </c>
      <c r="R449" s="6">
        <v>0</v>
      </c>
      <c r="S449" s="6">
        <v>0</v>
      </c>
      <c r="T449" s="6">
        <v>0</v>
      </c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  <c r="EM449" s="64"/>
      <c r="EN449" s="64"/>
    </row>
    <row r="450" spans="1:144" s="40" customFormat="1" ht="18" customHeight="1" hidden="1">
      <c r="A450" s="19"/>
      <c r="B450" s="20"/>
      <c r="C450" s="20">
        <v>4419</v>
      </c>
      <c r="D450" s="21" t="s">
        <v>89</v>
      </c>
      <c r="E450" s="21"/>
      <c r="F450" s="21"/>
      <c r="G450" s="6">
        <v>35</v>
      </c>
      <c r="H450" s="6">
        <v>35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35</v>
      </c>
      <c r="O450" s="6">
        <v>0</v>
      </c>
      <c r="P450" s="6">
        <v>0</v>
      </c>
      <c r="Q450" s="6">
        <v>0</v>
      </c>
      <c r="R450" s="6">
        <v>0</v>
      </c>
      <c r="S450" s="6">
        <v>0</v>
      </c>
      <c r="T450" s="6">
        <v>0</v>
      </c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  <c r="EM450" s="64"/>
      <c r="EN450" s="64"/>
    </row>
    <row r="451" spans="1:144" s="40" customFormat="1" ht="18" customHeight="1" hidden="1">
      <c r="A451" s="19"/>
      <c r="B451" s="20"/>
      <c r="C451" s="20">
        <v>4430</v>
      </c>
      <c r="D451" s="21" t="s">
        <v>59</v>
      </c>
      <c r="E451" s="21"/>
      <c r="F451" s="21"/>
      <c r="G451" s="6">
        <v>753</v>
      </c>
      <c r="H451" s="6">
        <v>753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753</v>
      </c>
      <c r="O451" s="6">
        <v>0</v>
      </c>
      <c r="P451" s="6">
        <v>0</v>
      </c>
      <c r="Q451" s="6">
        <v>0</v>
      </c>
      <c r="R451" s="6">
        <v>0</v>
      </c>
      <c r="S451" s="6">
        <v>0</v>
      </c>
      <c r="T451" s="6">
        <v>0</v>
      </c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  <c r="EM451" s="64"/>
      <c r="EN451" s="64"/>
    </row>
    <row r="452" spans="1:144" s="40" customFormat="1" ht="18" customHeight="1" hidden="1">
      <c r="A452" s="19"/>
      <c r="B452" s="20"/>
      <c r="C452" s="20">
        <v>4430</v>
      </c>
      <c r="D452" s="21" t="s">
        <v>59</v>
      </c>
      <c r="E452" s="21"/>
      <c r="F452" s="21"/>
      <c r="G452" s="6">
        <v>133</v>
      </c>
      <c r="H452" s="6">
        <v>133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133</v>
      </c>
      <c r="O452" s="6">
        <v>0</v>
      </c>
      <c r="P452" s="6">
        <v>0</v>
      </c>
      <c r="Q452" s="6">
        <v>0</v>
      </c>
      <c r="R452" s="6">
        <v>0</v>
      </c>
      <c r="S452" s="6">
        <v>0</v>
      </c>
      <c r="T452" s="6">
        <v>0</v>
      </c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  <c r="EM452" s="64"/>
      <c r="EN452" s="64"/>
    </row>
    <row r="453" spans="1:144" s="40" customFormat="1" ht="18" customHeight="1" hidden="1">
      <c r="A453" s="19"/>
      <c r="B453" s="20"/>
      <c r="C453" s="20">
        <v>4447</v>
      </c>
      <c r="D453" s="21" t="s">
        <v>132</v>
      </c>
      <c r="E453" s="21"/>
      <c r="F453" s="21"/>
      <c r="G453" s="6">
        <v>1031</v>
      </c>
      <c r="H453" s="6">
        <v>1031</v>
      </c>
      <c r="I453" s="6">
        <v>0</v>
      </c>
      <c r="J453" s="6">
        <v>0</v>
      </c>
      <c r="K453" s="6">
        <v>0</v>
      </c>
      <c r="L453" s="6">
        <v>0</v>
      </c>
      <c r="M453" s="6">
        <v>0</v>
      </c>
      <c r="N453" s="6">
        <v>1031</v>
      </c>
      <c r="O453" s="6">
        <v>0</v>
      </c>
      <c r="P453" s="6">
        <v>0</v>
      </c>
      <c r="Q453" s="6">
        <v>0</v>
      </c>
      <c r="R453" s="6">
        <v>0</v>
      </c>
      <c r="S453" s="6">
        <v>0</v>
      </c>
      <c r="T453" s="6">
        <v>0</v>
      </c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  <c r="EM453" s="64"/>
      <c r="EN453" s="64"/>
    </row>
    <row r="454" spans="1:144" s="40" customFormat="1" ht="18" customHeight="1" hidden="1">
      <c r="A454" s="19"/>
      <c r="B454" s="20"/>
      <c r="C454" s="20">
        <v>4449</v>
      </c>
      <c r="D454" s="21" t="s">
        <v>132</v>
      </c>
      <c r="E454" s="21"/>
      <c r="F454" s="21"/>
      <c r="G454" s="6">
        <v>55</v>
      </c>
      <c r="H454" s="6">
        <v>55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55</v>
      </c>
      <c r="O454" s="6">
        <v>0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  <c r="EM454" s="64"/>
      <c r="EN454" s="64"/>
    </row>
    <row r="455" spans="1:144" s="40" customFormat="1" ht="38.25" hidden="1">
      <c r="A455" s="19"/>
      <c r="B455" s="20"/>
      <c r="C455" s="20">
        <v>4560</v>
      </c>
      <c r="D455" s="21" t="s">
        <v>182</v>
      </c>
      <c r="E455" s="21"/>
      <c r="F455" s="21"/>
      <c r="G455" s="6">
        <v>8</v>
      </c>
      <c r="H455" s="6">
        <v>8</v>
      </c>
      <c r="I455" s="6">
        <v>8</v>
      </c>
      <c r="J455" s="6">
        <v>0</v>
      </c>
      <c r="K455" s="6">
        <v>8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v>0</v>
      </c>
      <c r="R455" s="6">
        <v>0</v>
      </c>
      <c r="S455" s="6">
        <v>0</v>
      </c>
      <c r="T455" s="6">
        <v>0</v>
      </c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  <c r="EM455" s="64"/>
      <c r="EN455" s="64"/>
    </row>
    <row r="456" spans="1:144" s="40" customFormat="1" ht="9.75" customHeight="1" hidden="1">
      <c r="A456" s="41"/>
      <c r="B456" s="51"/>
      <c r="C456" s="51"/>
      <c r="D456" s="52"/>
      <c r="E456" s="52"/>
      <c r="F456" s="52"/>
      <c r="G456" s="69"/>
      <c r="H456" s="34"/>
      <c r="I456" s="34"/>
      <c r="J456" s="34"/>
      <c r="K456" s="34"/>
      <c r="L456" s="34"/>
      <c r="M456" s="34"/>
      <c r="N456" s="34"/>
      <c r="O456" s="34"/>
      <c r="P456" s="34"/>
      <c r="Q456" s="30"/>
      <c r="R456" s="18"/>
      <c r="S456" s="18"/>
      <c r="T456" s="18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  <c r="EM456" s="64"/>
      <c r="EN456" s="64"/>
    </row>
    <row r="457" spans="1:144" s="40" customFormat="1" ht="14.25" customHeight="1">
      <c r="A457" s="41"/>
      <c r="B457" s="51"/>
      <c r="C457" s="51"/>
      <c r="D457" s="52"/>
      <c r="E457" s="52"/>
      <c r="F457" s="52"/>
      <c r="G457" s="69"/>
      <c r="H457" s="34"/>
      <c r="I457" s="34"/>
      <c r="J457" s="34"/>
      <c r="K457" s="34"/>
      <c r="L457" s="34"/>
      <c r="M457" s="34"/>
      <c r="N457" s="34"/>
      <c r="O457" s="34"/>
      <c r="P457" s="34"/>
      <c r="Q457" s="30"/>
      <c r="R457" s="18"/>
      <c r="S457" s="18"/>
      <c r="T457" s="18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  <c r="EM457" s="64"/>
      <c r="EN457" s="64"/>
    </row>
    <row r="458" spans="1:144" s="18" customFormat="1" ht="21" customHeight="1">
      <c r="A458" s="15">
        <v>854</v>
      </c>
      <c r="B458" s="16"/>
      <c r="C458" s="16"/>
      <c r="D458" s="17" t="s">
        <v>16</v>
      </c>
      <c r="E458" s="17">
        <f>E459+E474+E480+E483</f>
        <v>7732</v>
      </c>
      <c r="F458" s="17">
        <f>F459+F474+F480+F483</f>
        <v>0</v>
      </c>
      <c r="G458" s="17">
        <f>G459+G474+G480+G483</f>
        <v>229646</v>
      </c>
      <c r="H458" s="80">
        <f>H459+H474+H480+H483</f>
        <v>229646</v>
      </c>
      <c r="I458" s="80">
        <f aca="true" t="shared" si="57" ref="I458:O458">I459+I474+I480+I483</f>
        <v>147444</v>
      </c>
      <c r="J458" s="80">
        <f t="shared" si="57"/>
        <v>128284</v>
      </c>
      <c r="K458" s="80">
        <f t="shared" si="57"/>
        <v>19160</v>
      </c>
      <c r="L458" s="80">
        <f t="shared" si="57"/>
        <v>0</v>
      </c>
      <c r="M458" s="80">
        <f t="shared" si="57"/>
        <v>82202</v>
      </c>
      <c r="N458" s="80">
        <f t="shared" si="57"/>
        <v>0</v>
      </c>
      <c r="O458" s="80">
        <f t="shared" si="57"/>
        <v>0</v>
      </c>
      <c r="P458" s="80">
        <f>P459+P474+P480+P483</f>
        <v>0</v>
      </c>
      <c r="Q458" s="80">
        <f>Q459+Q474+Q480+Q483</f>
        <v>0</v>
      </c>
      <c r="R458" s="80">
        <f>R459+R474+R480+R483</f>
        <v>0</v>
      </c>
      <c r="S458" s="80">
        <f>S459+S474+S480+S483</f>
        <v>0</v>
      </c>
      <c r="T458" s="80">
        <f>T459+T474+T480+T483</f>
        <v>0</v>
      </c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  <c r="EM458" s="64"/>
      <c r="EN458" s="64"/>
    </row>
    <row r="459" spans="1:144" s="18" customFormat="1" ht="18" customHeight="1" hidden="1">
      <c r="A459" s="19"/>
      <c r="B459" s="20">
        <v>85401</v>
      </c>
      <c r="C459" s="20"/>
      <c r="D459" s="21" t="s">
        <v>172</v>
      </c>
      <c r="E459" s="21">
        <f>SUM(E460:E473)</f>
        <v>0</v>
      </c>
      <c r="F459" s="21">
        <f>SUM(F460:F473)</f>
        <v>0</v>
      </c>
      <c r="G459" s="21">
        <f>SUM(G460:G473)</f>
        <v>131946</v>
      </c>
      <c r="H459" s="83">
        <f aca="true" t="shared" si="58" ref="H459:T459">SUM(H460:H473)</f>
        <v>131946</v>
      </c>
      <c r="I459" s="83">
        <f t="shared" si="58"/>
        <v>131511</v>
      </c>
      <c r="J459" s="83">
        <f t="shared" si="58"/>
        <v>119151</v>
      </c>
      <c r="K459" s="83">
        <f t="shared" si="58"/>
        <v>12360</v>
      </c>
      <c r="L459" s="83">
        <f t="shared" si="58"/>
        <v>0</v>
      </c>
      <c r="M459" s="83">
        <f t="shared" si="58"/>
        <v>435</v>
      </c>
      <c r="N459" s="83">
        <f t="shared" si="58"/>
        <v>0</v>
      </c>
      <c r="O459" s="83">
        <f t="shared" si="58"/>
        <v>0</v>
      </c>
      <c r="P459" s="83">
        <f t="shared" si="58"/>
        <v>0</v>
      </c>
      <c r="Q459" s="83">
        <f t="shared" si="58"/>
        <v>0</v>
      </c>
      <c r="R459" s="83">
        <f t="shared" si="58"/>
        <v>0</v>
      </c>
      <c r="S459" s="83">
        <f t="shared" si="58"/>
        <v>0</v>
      </c>
      <c r="T459" s="83">
        <f t="shared" si="58"/>
        <v>0</v>
      </c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  <c r="EM459" s="64"/>
      <c r="EN459" s="64"/>
    </row>
    <row r="460" spans="1:144" s="18" customFormat="1" ht="26.25" customHeight="1" hidden="1">
      <c r="A460" s="19"/>
      <c r="B460" s="20"/>
      <c r="C460" s="20">
        <v>3020</v>
      </c>
      <c r="D460" s="21" t="s">
        <v>214</v>
      </c>
      <c r="E460" s="21"/>
      <c r="F460" s="21"/>
      <c r="G460" s="6">
        <v>435</v>
      </c>
      <c r="H460" s="82">
        <v>435</v>
      </c>
      <c r="I460" s="82">
        <v>0</v>
      </c>
      <c r="J460" s="82">
        <v>0</v>
      </c>
      <c r="K460" s="82">
        <v>0</v>
      </c>
      <c r="L460" s="82">
        <v>0</v>
      </c>
      <c r="M460" s="84">
        <v>435</v>
      </c>
      <c r="N460" s="84">
        <v>0</v>
      </c>
      <c r="O460" s="84">
        <v>0</v>
      </c>
      <c r="P460" s="84">
        <v>0</v>
      </c>
      <c r="Q460" s="84">
        <v>0</v>
      </c>
      <c r="R460" s="84">
        <v>0</v>
      </c>
      <c r="S460" s="84">
        <v>0</v>
      </c>
      <c r="T460" s="82">
        <v>0</v>
      </c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  <c r="EM460" s="64"/>
      <c r="EN460" s="64"/>
    </row>
    <row r="461" spans="1:144" s="18" customFormat="1" ht="18" customHeight="1" hidden="1">
      <c r="A461" s="19"/>
      <c r="B461" s="20"/>
      <c r="C461" s="20">
        <v>4010</v>
      </c>
      <c r="D461" s="21" t="s">
        <v>85</v>
      </c>
      <c r="E461" s="21"/>
      <c r="F461" s="21"/>
      <c r="G461" s="6">
        <v>93826</v>
      </c>
      <c r="H461" s="6">
        <v>93826</v>
      </c>
      <c r="I461" s="6">
        <v>93826</v>
      </c>
      <c r="J461" s="6">
        <v>93826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  <c r="EM461" s="64"/>
      <c r="EN461" s="64"/>
    </row>
    <row r="462" spans="1:144" s="18" customFormat="1" ht="18" customHeight="1" hidden="1">
      <c r="A462" s="19"/>
      <c r="B462" s="20"/>
      <c r="C462" s="20">
        <v>4040</v>
      </c>
      <c r="D462" s="21" t="s">
        <v>86</v>
      </c>
      <c r="E462" s="21"/>
      <c r="F462" s="21"/>
      <c r="G462" s="6">
        <v>7450</v>
      </c>
      <c r="H462" s="6">
        <v>7450</v>
      </c>
      <c r="I462" s="6">
        <v>7450</v>
      </c>
      <c r="J462" s="6">
        <v>7450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  <c r="EM462" s="64"/>
      <c r="EN462" s="64"/>
    </row>
    <row r="463" spans="1:144" s="18" customFormat="1" ht="18" customHeight="1" hidden="1">
      <c r="A463" s="19"/>
      <c r="B463" s="20"/>
      <c r="C463" s="20">
        <v>4110</v>
      </c>
      <c r="D463" s="21" t="s">
        <v>54</v>
      </c>
      <c r="E463" s="21"/>
      <c r="F463" s="21"/>
      <c r="G463" s="6">
        <v>15392</v>
      </c>
      <c r="H463" s="6">
        <v>15392</v>
      </c>
      <c r="I463" s="6">
        <v>15392</v>
      </c>
      <c r="J463" s="6">
        <v>15392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0</v>
      </c>
      <c r="Q463" s="6">
        <v>0</v>
      </c>
      <c r="R463" s="6">
        <v>0</v>
      </c>
      <c r="S463" s="6">
        <v>0</v>
      </c>
      <c r="T463" s="6">
        <v>0</v>
      </c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  <c r="EM463" s="64"/>
      <c r="EN463" s="64"/>
    </row>
    <row r="464" spans="1:144" s="18" customFormat="1" ht="18" customHeight="1" hidden="1">
      <c r="A464" s="19"/>
      <c r="B464" s="20"/>
      <c r="C464" s="20">
        <v>4120</v>
      </c>
      <c r="D464" s="21" t="s">
        <v>87</v>
      </c>
      <c r="E464" s="21"/>
      <c r="F464" s="21"/>
      <c r="G464" s="6">
        <v>2483</v>
      </c>
      <c r="H464" s="6">
        <v>2483</v>
      </c>
      <c r="I464" s="6">
        <v>2483</v>
      </c>
      <c r="J464" s="6">
        <v>2483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0</v>
      </c>
      <c r="Q464" s="6">
        <v>0</v>
      </c>
      <c r="R464" s="6">
        <v>0</v>
      </c>
      <c r="S464" s="6">
        <v>0</v>
      </c>
      <c r="T464" s="6">
        <v>0</v>
      </c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  <c r="EM464" s="64"/>
      <c r="EN464" s="64"/>
    </row>
    <row r="465" spans="1:144" s="18" customFormat="1" ht="18" customHeight="1" hidden="1">
      <c r="A465" s="19"/>
      <c r="B465" s="20"/>
      <c r="C465" s="20">
        <v>4170</v>
      </c>
      <c r="D465" s="21" t="s">
        <v>55</v>
      </c>
      <c r="E465" s="21"/>
      <c r="F465" s="21"/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0</v>
      </c>
      <c r="T465" s="6">
        <v>0</v>
      </c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  <c r="EM465" s="64"/>
      <c r="EN465" s="64"/>
    </row>
    <row r="466" spans="1:144" s="18" customFormat="1" ht="18" customHeight="1" hidden="1">
      <c r="A466" s="19"/>
      <c r="B466" s="20"/>
      <c r="C466" s="20">
        <v>4210</v>
      </c>
      <c r="D466" s="21" t="s">
        <v>56</v>
      </c>
      <c r="E466" s="21"/>
      <c r="F466" s="21"/>
      <c r="G466" s="6">
        <v>2100</v>
      </c>
      <c r="H466" s="6">
        <v>2100</v>
      </c>
      <c r="I466" s="6">
        <v>2100</v>
      </c>
      <c r="J466" s="6">
        <v>0</v>
      </c>
      <c r="K466" s="6">
        <v>2100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  <c r="EM466" s="64"/>
      <c r="EN466" s="64"/>
    </row>
    <row r="467" spans="1:144" s="18" customFormat="1" ht="27" customHeight="1" hidden="1">
      <c r="A467" s="19"/>
      <c r="B467" s="20"/>
      <c r="C467" s="20" t="s">
        <v>76</v>
      </c>
      <c r="D467" s="21" t="s">
        <v>215</v>
      </c>
      <c r="E467" s="21"/>
      <c r="F467" s="21"/>
      <c r="G467" s="6">
        <v>200</v>
      </c>
      <c r="H467" s="6">
        <v>200</v>
      </c>
      <c r="I467" s="6">
        <v>200</v>
      </c>
      <c r="J467" s="6">
        <v>0</v>
      </c>
      <c r="K467" s="6">
        <v>200</v>
      </c>
      <c r="L467" s="6">
        <v>0</v>
      </c>
      <c r="M467" s="6">
        <v>0</v>
      </c>
      <c r="N467" s="6">
        <v>0</v>
      </c>
      <c r="O467" s="6">
        <v>0</v>
      </c>
      <c r="P467" s="6">
        <v>0</v>
      </c>
      <c r="Q467" s="6">
        <v>0</v>
      </c>
      <c r="R467" s="6">
        <v>0</v>
      </c>
      <c r="S467" s="6">
        <v>0</v>
      </c>
      <c r="T467" s="6">
        <v>0</v>
      </c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  <c r="EM467" s="64"/>
      <c r="EN467" s="64"/>
    </row>
    <row r="468" spans="1:144" s="18" customFormat="1" ht="28.5" customHeight="1" hidden="1">
      <c r="A468" s="19"/>
      <c r="B468" s="20"/>
      <c r="C468" s="20">
        <v>4240</v>
      </c>
      <c r="D468" s="21" t="s">
        <v>128</v>
      </c>
      <c r="E468" s="21"/>
      <c r="F468" s="21"/>
      <c r="G468" s="6">
        <v>1000</v>
      </c>
      <c r="H468" s="6">
        <v>1000</v>
      </c>
      <c r="I468" s="6">
        <v>1000</v>
      </c>
      <c r="J468" s="6">
        <v>0</v>
      </c>
      <c r="K468" s="6">
        <v>1000</v>
      </c>
      <c r="L468" s="6">
        <v>0</v>
      </c>
      <c r="M468" s="6">
        <v>0</v>
      </c>
      <c r="N468" s="6">
        <v>0</v>
      </c>
      <c r="O468" s="6">
        <v>0</v>
      </c>
      <c r="P468" s="6">
        <v>0</v>
      </c>
      <c r="Q468" s="6">
        <v>0</v>
      </c>
      <c r="R468" s="6">
        <v>0</v>
      </c>
      <c r="S468" s="6">
        <v>0</v>
      </c>
      <c r="T468" s="6">
        <v>0</v>
      </c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  <c r="EM468" s="64"/>
      <c r="EN468" s="64"/>
    </row>
    <row r="469" spans="1:144" s="18" customFormat="1" ht="18" customHeight="1" hidden="1">
      <c r="A469" s="19"/>
      <c r="B469" s="20"/>
      <c r="C469" s="20" t="s">
        <v>62</v>
      </c>
      <c r="D469" s="21" t="s">
        <v>57</v>
      </c>
      <c r="E469" s="21"/>
      <c r="F469" s="21"/>
      <c r="G469" s="6">
        <v>500</v>
      </c>
      <c r="H469" s="6">
        <v>500</v>
      </c>
      <c r="I469" s="6">
        <v>500</v>
      </c>
      <c r="J469" s="6">
        <v>0</v>
      </c>
      <c r="K469" s="6">
        <v>500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v>0</v>
      </c>
      <c r="R469" s="6">
        <v>0</v>
      </c>
      <c r="S469" s="6">
        <v>0</v>
      </c>
      <c r="T469" s="6">
        <v>0</v>
      </c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  <c r="EM469" s="64"/>
      <c r="EN469" s="64"/>
    </row>
    <row r="470" spans="1:144" s="18" customFormat="1" ht="18" customHeight="1" hidden="1">
      <c r="A470" s="19"/>
      <c r="B470" s="20"/>
      <c r="C470" s="20" t="s">
        <v>71</v>
      </c>
      <c r="D470" s="21" t="s">
        <v>88</v>
      </c>
      <c r="E470" s="21"/>
      <c r="F470" s="21"/>
      <c r="G470" s="6">
        <v>70</v>
      </c>
      <c r="H470" s="6">
        <v>70</v>
      </c>
      <c r="I470" s="6">
        <v>70</v>
      </c>
      <c r="J470" s="6">
        <v>0</v>
      </c>
      <c r="K470" s="6">
        <v>70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  <c r="EM470" s="64"/>
      <c r="EN470" s="64"/>
    </row>
    <row r="471" spans="1:144" s="18" customFormat="1" ht="18" customHeight="1" hidden="1">
      <c r="A471" s="19"/>
      <c r="B471" s="20"/>
      <c r="C471" s="20">
        <v>4300</v>
      </c>
      <c r="D471" s="21" t="s">
        <v>58</v>
      </c>
      <c r="E471" s="21"/>
      <c r="F471" s="21"/>
      <c r="G471" s="6">
        <v>0</v>
      </c>
      <c r="H471" s="6">
        <v>0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0</v>
      </c>
      <c r="Q471" s="6">
        <v>0</v>
      </c>
      <c r="R471" s="6">
        <v>0</v>
      </c>
      <c r="S471" s="6">
        <v>0</v>
      </c>
      <c r="T471" s="6">
        <v>0</v>
      </c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  <c r="EM471" s="64"/>
      <c r="EN471" s="64"/>
    </row>
    <row r="472" spans="1:144" s="18" customFormat="1" ht="18" customHeight="1" hidden="1">
      <c r="A472" s="19"/>
      <c r="B472" s="20"/>
      <c r="C472" s="20">
        <v>4440</v>
      </c>
      <c r="D472" s="21" t="s">
        <v>90</v>
      </c>
      <c r="E472" s="21"/>
      <c r="F472" s="97"/>
      <c r="G472" s="6">
        <v>8440</v>
      </c>
      <c r="H472" s="6">
        <v>8440</v>
      </c>
      <c r="I472" s="6">
        <v>8440</v>
      </c>
      <c r="J472" s="6">
        <v>0</v>
      </c>
      <c r="K472" s="6">
        <v>8440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v>0</v>
      </c>
      <c r="R472" s="6">
        <v>0</v>
      </c>
      <c r="S472" s="6">
        <v>0</v>
      </c>
      <c r="T472" s="6">
        <v>0</v>
      </c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  <c r="EM472" s="64"/>
      <c r="EN472" s="64"/>
    </row>
    <row r="473" spans="1:144" s="18" customFormat="1" ht="25.5" hidden="1">
      <c r="A473" s="19"/>
      <c r="B473" s="20"/>
      <c r="C473" s="20">
        <v>4700</v>
      </c>
      <c r="D473" s="21" t="s">
        <v>91</v>
      </c>
      <c r="E473" s="21"/>
      <c r="F473" s="97"/>
      <c r="G473" s="6">
        <v>50</v>
      </c>
      <c r="H473" s="6">
        <v>50</v>
      </c>
      <c r="I473" s="6">
        <v>50</v>
      </c>
      <c r="J473" s="6">
        <v>0</v>
      </c>
      <c r="K473" s="6">
        <v>50</v>
      </c>
      <c r="L473" s="6">
        <v>0</v>
      </c>
      <c r="M473" s="6">
        <v>0</v>
      </c>
      <c r="N473" s="6">
        <v>0</v>
      </c>
      <c r="O473" s="6">
        <v>0</v>
      </c>
      <c r="P473" s="6">
        <v>0</v>
      </c>
      <c r="Q473" s="6">
        <v>0</v>
      </c>
      <c r="R473" s="6">
        <v>0</v>
      </c>
      <c r="S473" s="6">
        <v>0</v>
      </c>
      <c r="T473" s="6">
        <v>0</v>
      </c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  <c r="EM473" s="64"/>
      <c r="EN473" s="64"/>
    </row>
    <row r="474" spans="1:144" s="18" customFormat="1" ht="24" customHeight="1" hidden="1">
      <c r="A474" s="19"/>
      <c r="B474" s="20">
        <v>85404</v>
      </c>
      <c r="C474" s="20"/>
      <c r="D474" s="21" t="s">
        <v>177</v>
      </c>
      <c r="E474" s="21">
        <f>SUM(E475:E479)</f>
        <v>0</v>
      </c>
      <c r="F474" s="97">
        <f>SUM(F475:F479)</f>
        <v>0</v>
      </c>
      <c r="G474" s="21">
        <f aca="true" t="shared" si="59" ref="G474:T474">SUM(G475:G479)</f>
        <v>12233</v>
      </c>
      <c r="H474" s="21">
        <f t="shared" si="59"/>
        <v>12233</v>
      </c>
      <c r="I474" s="21">
        <f t="shared" si="59"/>
        <v>12233</v>
      </c>
      <c r="J474" s="21">
        <f t="shared" si="59"/>
        <v>9133</v>
      </c>
      <c r="K474" s="21">
        <f t="shared" si="59"/>
        <v>3100</v>
      </c>
      <c r="L474" s="21">
        <f t="shared" si="59"/>
        <v>0</v>
      </c>
      <c r="M474" s="21">
        <f t="shared" si="59"/>
        <v>0</v>
      </c>
      <c r="N474" s="21">
        <f t="shared" si="59"/>
        <v>0</v>
      </c>
      <c r="O474" s="21">
        <f t="shared" si="59"/>
        <v>0</v>
      </c>
      <c r="P474" s="21">
        <f t="shared" si="59"/>
        <v>0</v>
      </c>
      <c r="Q474" s="21">
        <f t="shared" si="59"/>
        <v>0</v>
      </c>
      <c r="R474" s="21">
        <f t="shared" si="59"/>
        <v>0</v>
      </c>
      <c r="S474" s="21">
        <f t="shared" si="59"/>
        <v>0</v>
      </c>
      <c r="T474" s="21">
        <f t="shared" si="59"/>
        <v>0</v>
      </c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  <c r="EM474" s="64"/>
      <c r="EN474" s="64"/>
    </row>
    <row r="475" spans="1:144" s="18" customFormat="1" ht="18" customHeight="1" hidden="1">
      <c r="A475" s="19"/>
      <c r="B475" s="20"/>
      <c r="C475" s="20">
        <v>4010</v>
      </c>
      <c r="D475" s="21" t="s">
        <v>85</v>
      </c>
      <c r="E475" s="21"/>
      <c r="F475" s="97"/>
      <c r="G475" s="6">
        <v>7298</v>
      </c>
      <c r="H475" s="6">
        <v>7298</v>
      </c>
      <c r="I475" s="6">
        <v>7298</v>
      </c>
      <c r="J475" s="6">
        <v>7298</v>
      </c>
      <c r="K475" s="6">
        <v>0</v>
      </c>
      <c r="L475" s="6">
        <v>0</v>
      </c>
      <c r="M475" s="61">
        <v>0</v>
      </c>
      <c r="N475" s="61">
        <v>0</v>
      </c>
      <c r="O475" s="61">
        <v>0</v>
      </c>
      <c r="P475" s="61">
        <v>0</v>
      </c>
      <c r="Q475" s="6">
        <v>0</v>
      </c>
      <c r="R475" s="18">
        <v>0</v>
      </c>
      <c r="S475" s="18">
        <v>0</v>
      </c>
      <c r="T475" s="18">
        <v>0</v>
      </c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  <c r="EM475" s="64"/>
      <c r="EN475" s="64"/>
    </row>
    <row r="476" spans="1:144" s="18" customFormat="1" ht="18" customHeight="1" hidden="1">
      <c r="A476" s="19"/>
      <c r="B476" s="20"/>
      <c r="C476" s="20">
        <v>4040</v>
      </c>
      <c r="D476" s="21" t="s">
        <v>86</v>
      </c>
      <c r="E476" s="21"/>
      <c r="F476" s="97"/>
      <c r="G476" s="6">
        <v>471</v>
      </c>
      <c r="H476" s="6">
        <v>471</v>
      </c>
      <c r="I476" s="6">
        <v>471</v>
      </c>
      <c r="J476" s="6">
        <v>471</v>
      </c>
      <c r="K476" s="6">
        <v>0</v>
      </c>
      <c r="L476" s="6">
        <v>0</v>
      </c>
      <c r="M476" s="61">
        <v>0</v>
      </c>
      <c r="N476" s="61">
        <v>0</v>
      </c>
      <c r="O476" s="61">
        <v>0</v>
      </c>
      <c r="P476" s="61">
        <v>0</v>
      </c>
      <c r="Q476" s="6">
        <v>0</v>
      </c>
      <c r="R476" s="18">
        <v>0</v>
      </c>
      <c r="S476" s="18">
        <v>0</v>
      </c>
      <c r="T476" s="18">
        <v>0</v>
      </c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  <c r="EM476" s="64"/>
      <c r="EN476" s="64"/>
    </row>
    <row r="477" spans="1:144" s="18" customFormat="1" ht="18" customHeight="1" hidden="1">
      <c r="A477" s="19"/>
      <c r="B477" s="20"/>
      <c r="C477" s="20">
        <v>4110</v>
      </c>
      <c r="D477" s="21" t="s">
        <v>54</v>
      </c>
      <c r="E477" s="21"/>
      <c r="F477" s="97"/>
      <c r="G477" s="6">
        <v>1174</v>
      </c>
      <c r="H477" s="6">
        <v>1174</v>
      </c>
      <c r="I477" s="6">
        <v>1174</v>
      </c>
      <c r="J477" s="6">
        <v>1174</v>
      </c>
      <c r="K477" s="6">
        <v>0</v>
      </c>
      <c r="L477" s="6">
        <v>0</v>
      </c>
      <c r="M477" s="61">
        <v>0</v>
      </c>
      <c r="N477" s="61">
        <v>0</v>
      </c>
      <c r="O477" s="61">
        <v>0</v>
      </c>
      <c r="P477" s="61">
        <v>0</v>
      </c>
      <c r="Q477" s="6">
        <v>0</v>
      </c>
      <c r="R477" s="18">
        <v>0</v>
      </c>
      <c r="S477" s="18">
        <v>0</v>
      </c>
      <c r="T477" s="18">
        <v>0</v>
      </c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  <c r="EM477" s="64"/>
      <c r="EN477" s="64"/>
    </row>
    <row r="478" spans="1:144" s="18" customFormat="1" ht="18" customHeight="1" hidden="1">
      <c r="A478" s="19"/>
      <c r="B478" s="20"/>
      <c r="C478" s="20">
        <v>4120</v>
      </c>
      <c r="D478" s="21" t="s">
        <v>87</v>
      </c>
      <c r="E478" s="21"/>
      <c r="F478" s="97"/>
      <c r="G478" s="6">
        <v>190</v>
      </c>
      <c r="H478" s="6">
        <v>190</v>
      </c>
      <c r="I478" s="6">
        <v>190</v>
      </c>
      <c r="J478" s="6">
        <v>190</v>
      </c>
      <c r="K478" s="6">
        <v>0</v>
      </c>
      <c r="L478" s="6">
        <v>0</v>
      </c>
      <c r="M478" s="61">
        <v>0</v>
      </c>
      <c r="N478" s="61">
        <v>0</v>
      </c>
      <c r="O478" s="61">
        <v>0</v>
      </c>
      <c r="P478" s="61">
        <v>0</v>
      </c>
      <c r="Q478" s="6">
        <v>0</v>
      </c>
      <c r="R478" s="18">
        <v>0</v>
      </c>
      <c r="S478" s="18">
        <v>0</v>
      </c>
      <c r="T478" s="18">
        <v>0</v>
      </c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  <c r="EM478" s="64"/>
      <c r="EN478" s="64"/>
    </row>
    <row r="479" spans="1:144" s="18" customFormat="1" ht="26.25" customHeight="1" hidden="1">
      <c r="A479" s="19"/>
      <c r="B479" s="20"/>
      <c r="C479" s="20">
        <v>4240</v>
      </c>
      <c r="D479" s="21" t="s">
        <v>128</v>
      </c>
      <c r="E479" s="21"/>
      <c r="F479" s="97"/>
      <c r="G479" s="6">
        <v>3100</v>
      </c>
      <c r="H479" s="6">
        <v>3100</v>
      </c>
      <c r="I479" s="6">
        <v>3100</v>
      </c>
      <c r="J479" s="6">
        <v>0</v>
      </c>
      <c r="K479" s="6">
        <v>3100</v>
      </c>
      <c r="L479" s="6">
        <v>0</v>
      </c>
      <c r="M479" s="61">
        <v>0</v>
      </c>
      <c r="N479" s="61">
        <v>0</v>
      </c>
      <c r="O479" s="61">
        <v>0</v>
      </c>
      <c r="P479" s="61">
        <v>0</v>
      </c>
      <c r="Q479" s="6">
        <v>0</v>
      </c>
      <c r="R479" s="18">
        <v>0</v>
      </c>
      <c r="S479" s="18">
        <v>0</v>
      </c>
      <c r="T479" s="18">
        <v>0</v>
      </c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</row>
    <row r="480" spans="1:144" s="18" customFormat="1" ht="18" customHeight="1">
      <c r="A480" s="19"/>
      <c r="B480" s="20" t="s">
        <v>36</v>
      </c>
      <c r="C480" s="20"/>
      <c r="D480" s="21" t="s">
        <v>35</v>
      </c>
      <c r="E480" s="21">
        <f>E481+E482</f>
        <v>7732</v>
      </c>
      <c r="F480" s="97">
        <f>F481+F482</f>
        <v>0</v>
      </c>
      <c r="G480" s="21">
        <f>SUM(G481:G482)</f>
        <v>81767</v>
      </c>
      <c r="H480" s="21">
        <f>SUM(H481:H482)</f>
        <v>81767</v>
      </c>
      <c r="I480" s="21">
        <f aca="true" t="shared" si="60" ref="I480:T480">SUM(I481:I482)</f>
        <v>0</v>
      </c>
      <c r="J480" s="21">
        <f t="shared" si="60"/>
        <v>0</v>
      </c>
      <c r="K480" s="21">
        <f t="shared" si="60"/>
        <v>0</v>
      </c>
      <c r="L480" s="21">
        <f t="shared" si="60"/>
        <v>0</v>
      </c>
      <c r="M480" s="21">
        <f t="shared" si="60"/>
        <v>81767</v>
      </c>
      <c r="N480" s="21">
        <f t="shared" si="60"/>
        <v>0</v>
      </c>
      <c r="O480" s="21">
        <f t="shared" si="60"/>
        <v>0</v>
      </c>
      <c r="P480" s="21">
        <f t="shared" si="60"/>
        <v>0</v>
      </c>
      <c r="Q480" s="21">
        <f t="shared" si="60"/>
        <v>0</v>
      </c>
      <c r="R480" s="21">
        <f t="shared" si="60"/>
        <v>0</v>
      </c>
      <c r="S480" s="21">
        <f t="shared" si="60"/>
        <v>0</v>
      </c>
      <c r="T480" s="21">
        <f t="shared" si="60"/>
        <v>0</v>
      </c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</row>
    <row r="481" spans="1:144" s="18" customFormat="1" ht="18" customHeight="1" hidden="1">
      <c r="A481" s="19"/>
      <c r="B481" s="20"/>
      <c r="C481" s="20">
        <v>3240</v>
      </c>
      <c r="D481" s="21" t="s">
        <v>126</v>
      </c>
      <c r="E481" s="21"/>
      <c r="F481" s="97"/>
      <c r="G481" s="6">
        <f>6500+6300</f>
        <v>12800</v>
      </c>
      <c r="H481" s="6">
        <f>6500+6300</f>
        <v>12800</v>
      </c>
      <c r="I481" s="6">
        <v>0</v>
      </c>
      <c r="J481" s="6">
        <v>0</v>
      </c>
      <c r="K481" s="6">
        <v>0</v>
      </c>
      <c r="L481" s="6">
        <v>0</v>
      </c>
      <c r="M481" s="61">
        <v>12800</v>
      </c>
      <c r="N481" s="61">
        <v>0</v>
      </c>
      <c r="O481" s="61">
        <v>0</v>
      </c>
      <c r="P481" s="61">
        <v>0</v>
      </c>
      <c r="Q481" s="6">
        <v>0</v>
      </c>
      <c r="R481" s="18">
        <v>0</v>
      </c>
      <c r="S481" s="18">
        <v>0</v>
      </c>
      <c r="T481" s="18">
        <v>0</v>
      </c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  <c r="EM481" s="64"/>
      <c r="EN481" s="64"/>
    </row>
    <row r="482" spans="1:144" s="18" customFormat="1" ht="18" customHeight="1">
      <c r="A482" s="19"/>
      <c r="B482" s="20"/>
      <c r="C482" s="20" t="s">
        <v>152</v>
      </c>
      <c r="D482" s="21" t="s">
        <v>153</v>
      </c>
      <c r="E482" s="21">
        <v>7732</v>
      </c>
      <c r="F482" s="97"/>
      <c r="G482" s="6">
        <v>68967</v>
      </c>
      <c r="H482" s="6">
        <v>68967</v>
      </c>
      <c r="I482" s="6">
        <v>0</v>
      </c>
      <c r="J482" s="6">
        <v>0</v>
      </c>
      <c r="K482" s="6">
        <v>0</v>
      </c>
      <c r="L482" s="6">
        <v>0</v>
      </c>
      <c r="M482" s="61">
        <v>68967</v>
      </c>
      <c r="N482" s="61">
        <v>0</v>
      </c>
      <c r="O482" s="61">
        <v>0</v>
      </c>
      <c r="P482" s="61">
        <v>0</v>
      </c>
      <c r="Q482" s="6">
        <v>0</v>
      </c>
      <c r="R482" s="18">
        <v>0</v>
      </c>
      <c r="S482" s="18">
        <v>0</v>
      </c>
      <c r="T482" s="18">
        <v>0</v>
      </c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  <c r="EM482" s="64"/>
      <c r="EN482" s="64"/>
    </row>
    <row r="483" spans="1:144" s="18" customFormat="1" ht="18" customHeight="1" hidden="1">
      <c r="A483" s="19"/>
      <c r="B483" s="20" t="s">
        <v>150</v>
      </c>
      <c r="C483" s="20"/>
      <c r="D483" s="21" t="s">
        <v>6</v>
      </c>
      <c r="E483" s="21"/>
      <c r="F483" s="97"/>
      <c r="G483" s="21">
        <f>SUM(G484:G486)</f>
        <v>3700</v>
      </c>
      <c r="H483" s="21">
        <v>3700</v>
      </c>
      <c r="I483" s="21">
        <f>SUM(I484:I486)</f>
        <v>3700</v>
      </c>
      <c r="J483" s="21">
        <f>SUM(J484:J486)</f>
        <v>0</v>
      </c>
      <c r="K483" s="21">
        <f>SUM(K484:K486)</f>
        <v>3700</v>
      </c>
      <c r="L483" s="21">
        <f>SUM(L484:L486)</f>
        <v>0</v>
      </c>
      <c r="M483" s="62">
        <v>0</v>
      </c>
      <c r="N483" s="62">
        <v>0</v>
      </c>
      <c r="O483" s="62">
        <v>0</v>
      </c>
      <c r="P483" s="62">
        <v>0</v>
      </c>
      <c r="Q483" s="21">
        <v>0</v>
      </c>
      <c r="R483" s="18">
        <v>0</v>
      </c>
      <c r="S483" s="18">
        <v>0</v>
      </c>
      <c r="T483" s="18">
        <v>0</v>
      </c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  <c r="EM483" s="64"/>
      <c r="EN483" s="64"/>
    </row>
    <row r="484" spans="1:144" s="18" customFormat="1" ht="18" customHeight="1" hidden="1">
      <c r="A484" s="19"/>
      <c r="B484" s="20"/>
      <c r="C484" s="20">
        <v>4210</v>
      </c>
      <c r="D484" s="21" t="s">
        <v>56</v>
      </c>
      <c r="E484" s="21"/>
      <c r="F484" s="97"/>
      <c r="G484" s="6">
        <v>2000</v>
      </c>
      <c r="H484" s="6">
        <v>2000</v>
      </c>
      <c r="I484" s="6">
        <v>2000</v>
      </c>
      <c r="J484" s="6">
        <v>0</v>
      </c>
      <c r="K484" s="6">
        <v>2000</v>
      </c>
      <c r="L484" s="6">
        <v>0</v>
      </c>
      <c r="M484" s="61">
        <v>0</v>
      </c>
      <c r="N484" s="61">
        <v>0</v>
      </c>
      <c r="O484" s="61">
        <v>0</v>
      </c>
      <c r="P484" s="61">
        <v>0</v>
      </c>
      <c r="Q484" s="6">
        <v>0</v>
      </c>
      <c r="R484" s="18">
        <v>0</v>
      </c>
      <c r="S484" s="18">
        <v>0</v>
      </c>
      <c r="T484" s="18">
        <v>0</v>
      </c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  <c r="EM484" s="64"/>
      <c r="EN484" s="64"/>
    </row>
    <row r="485" spans="1:144" s="18" customFormat="1" ht="18" customHeight="1" hidden="1">
      <c r="A485" s="19"/>
      <c r="B485" s="20"/>
      <c r="C485" s="20">
        <v>4300</v>
      </c>
      <c r="D485" s="21" t="s">
        <v>58</v>
      </c>
      <c r="E485" s="21"/>
      <c r="F485" s="97"/>
      <c r="G485" s="6">
        <v>1500</v>
      </c>
      <c r="H485" s="6">
        <v>1500</v>
      </c>
      <c r="I485" s="6">
        <v>1500</v>
      </c>
      <c r="J485" s="6">
        <v>0</v>
      </c>
      <c r="K485" s="6">
        <v>1500</v>
      </c>
      <c r="L485" s="6">
        <v>0</v>
      </c>
      <c r="M485" s="61">
        <v>0</v>
      </c>
      <c r="N485" s="61">
        <v>0</v>
      </c>
      <c r="O485" s="61">
        <v>0</v>
      </c>
      <c r="P485" s="61">
        <v>0</v>
      </c>
      <c r="Q485" s="6">
        <v>0</v>
      </c>
      <c r="R485" s="18">
        <v>0</v>
      </c>
      <c r="S485" s="18">
        <v>0</v>
      </c>
      <c r="T485" s="18">
        <v>0</v>
      </c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  <c r="EM485" s="64"/>
      <c r="EN485" s="64"/>
    </row>
    <row r="486" spans="1:144" s="18" customFormat="1" ht="18" customHeight="1" hidden="1">
      <c r="A486" s="19"/>
      <c r="B486" s="20"/>
      <c r="C486" s="20">
        <v>4430</v>
      </c>
      <c r="D486" s="21" t="s">
        <v>59</v>
      </c>
      <c r="E486" s="21"/>
      <c r="F486" s="97"/>
      <c r="G486" s="6">
        <v>200</v>
      </c>
      <c r="H486" s="6">
        <v>200</v>
      </c>
      <c r="I486" s="6">
        <v>200</v>
      </c>
      <c r="J486" s="6">
        <v>0</v>
      </c>
      <c r="K486" s="6">
        <v>200</v>
      </c>
      <c r="L486" s="6">
        <v>0</v>
      </c>
      <c r="M486" s="61">
        <v>0</v>
      </c>
      <c r="N486" s="61">
        <v>0</v>
      </c>
      <c r="O486" s="61">
        <v>0</v>
      </c>
      <c r="P486" s="61">
        <v>0</v>
      </c>
      <c r="Q486" s="6">
        <v>0</v>
      </c>
      <c r="R486" s="18">
        <v>0</v>
      </c>
      <c r="S486" s="18">
        <v>0</v>
      </c>
      <c r="T486" s="18">
        <v>0</v>
      </c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</row>
    <row r="487" spans="1:144" s="50" customFormat="1" ht="11.25" customHeight="1">
      <c r="A487" s="19"/>
      <c r="B487" s="20"/>
      <c r="C487" s="20"/>
      <c r="D487" s="21"/>
      <c r="E487" s="21"/>
      <c r="F487" s="57"/>
      <c r="G487" s="90"/>
      <c r="H487" s="49"/>
      <c r="I487" s="49"/>
      <c r="J487" s="49"/>
      <c r="K487" s="49"/>
      <c r="L487" s="49"/>
      <c r="M487" s="49"/>
      <c r="N487" s="49"/>
      <c r="O487" s="49"/>
      <c r="P487" s="49"/>
      <c r="Q487" s="30"/>
      <c r="R487" s="18"/>
      <c r="S487" s="18"/>
      <c r="T487" s="18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  <c r="EM487" s="64"/>
      <c r="EN487" s="64"/>
    </row>
    <row r="488" spans="1:144" s="18" customFormat="1" ht="27.75" customHeight="1">
      <c r="A488" s="15">
        <v>900</v>
      </c>
      <c r="B488" s="16"/>
      <c r="C488" s="16"/>
      <c r="D488" s="17" t="s">
        <v>17</v>
      </c>
      <c r="E488" s="17">
        <f>E489+E497+E499+E508+E516+E518+E524+E526</f>
        <v>1500</v>
      </c>
      <c r="F488" s="98">
        <f>F489+F497+F499+F508+F516+F518+F524+F526</f>
        <v>1500</v>
      </c>
      <c r="G488" s="17">
        <f>G489+G499+G508+G518+G526+G524+G516</f>
        <v>1658961</v>
      </c>
      <c r="H488" s="17">
        <f aca="true" t="shared" si="61" ref="H488:T488">H489+H499+H508+H518+H526+H524+H516</f>
        <v>829694</v>
      </c>
      <c r="I488" s="17">
        <f t="shared" si="61"/>
        <v>819894</v>
      </c>
      <c r="J488" s="17">
        <f t="shared" si="61"/>
        <v>287643</v>
      </c>
      <c r="K488" s="17">
        <f t="shared" si="61"/>
        <v>532251</v>
      </c>
      <c r="L488" s="17">
        <f t="shared" si="61"/>
        <v>0</v>
      </c>
      <c r="M488" s="17">
        <f t="shared" si="61"/>
        <v>9800</v>
      </c>
      <c r="N488" s="17">
        <f t="shared" si="61"/>
        <v>0</v>
      </c>
      <c r="O488" s="17">
        <f t="shared" si="61"/>
        <v>0</v>
      </c>
      <c r="P488" s="17">
        <f t="shared" si="61"/>
        <v>0</v>
      </c>
      <c r="Q488" s="17">
        <f t="shared" si="61"/>
        <v>829267</v>
      </c>
      <c r="R488" s="17">
        <f t="shared" si="61"/>
        <v>829267</v>
      </c>
      <c r="S488" s="17">
        <f t="shared" si="61"/>
        <v>598404</v>
      </c>
      <c r="T488" s="17">
        <f t="shared" si="61"/>
        <v>0</v>
      </c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  <c r="EM488" s="64"/>
      <c r="EN488" s="64"/>
    </row>
    <row r="489" spans="1:144" s="18" customFormat="1" ht="18.75" customHeight="1">
      <c r="A489" s="19"/>
      <c r="B489" s="20" t="s">
        <v>23</v>
      </c>
      <c r="C489" s="20"/>
      <c r="D489" s="21" t="s">
        <v>22</v>
      </c>
      <c r="E489" s="21">
        <f>SUM(E490:E496)</f>
        <v>1000</v>
      </c>
      <c r="F489" s="21">
        <f aca="true" t="shared" si="62" ref="F489:T489">SUM(F490:F496)</f>
        <v>1000</v>
      </c>
      <c r="G489" s="21">
        <f t="shared" si="62"/>
        <v>830267</v>
      </c>
      <c r="H489" s="21">
        <f t="shared" si="62"/>
        <v>13000</v>
      </c>
      <c r="I489" s="21">
        <f t="shared" si="62"/>
        <v>13000</v>
      </c>
      <c r="J489" s="21">
        <f t="shared" si="62"/>
        <v>2800</v>
      </c>
      <c r="K489" s="21">
        <f t="shared" si="62"/>
        <v>10200</v>
      </c>
      <c r="L489" s="21">
        <f t="shared" si="62"/>
        <v>0</v>
      </c>
      <c r="M489" s="21">
        <f t="shared" si="62"/>
        <v>0</v>
      </c>
      <c r="N489" s="21">
        <f t="shared" si="62"/>
        <v>0</v>
      </c>
      <c r="O489" s="21">
        <f t="shared" si="62"/>
        <v>0</v>
      </c>
      <c r="P489" s="21">
        <f t="shared" si="62"/>
        <v>0</v>
      </c>
      <c r="Q489" s="21">
        <f t="shared" si="62"/>
        <v>817267</v>
      </c>
      <c r="R489" s="21">
        <f t="shared" si="62"/>
        <v>817267</v>
      </c>
      <c r="S489" s="21">
        <f t="shared" si="62"/>
        <v>598404</v>
      </c>
      <c r="T489" s="21">
        <f t="shared" si="62"/>
        <v>0</v>
      </c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  <c r="EM489" s="64"/>
      <c r="EN489" s="64"/>
    </row>
    <row r="490" spans="1:144" s="18" customFormat="1" ht="18.75" customHeight="1" hidden="1">
      <c r="A490" s="19"/>
      <c r="B490" s="20"/>
      <c r="C490" s="20">
        <v>4170</v>
      </c>
      <c r="D490" s="21" t="s">
        <v>55</v>
      </c>
      <c r="E490" s="21"/>
      <c r="F490" s="97"/>
      <c r="G490" s="21">
        <v>2800</v>
      </c>
      <c r="H490" s="21">
        <v>2800</v>
      </c>
      <c r="I490" s="21">
        <v>2800</v>
      </c>
      <c r="J490" s="21">
        <v>2800</v>
      </c>
      <c r="K490" s="21">
        <v>0</v>
      </c>
      <c r="L490" s="21">
        <v>0</v>
      </c>
      <c r="M490" s="62">
        <v>0</v>
      </c>
      <c r="N490" s="62">
        <v>0</v>
      </c>
      <c r="O490" s="62">
        <v>0</v>
      </c>
      <c r="P490" s="62">
        <v>0</v>
      </c>
      <c r="Q490" s="21">
        <v>0</v>
      </c>
      <c r="R490" s="21">
        <v>0</v>
      </c>
      <c r="S490" s="21">
        <v>0</v>
      </c>
      <c r="T490" s="21">
        <v>0</v>
      </c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  <c r="EM490" s="64"/>
      <c r="EN490" s="64"/>
    </row>
    <row r="491" spans="1:144" s="18" customFormat="1" ht="18" customHeight="1">
      <c r="A491" s="19"/>
      <c r="B491" s="20"/>
      <c r="C491" s="20">
        <v>4210</v>
      </c>
      <c r="D491" s="21" t="s">
        <v>56</v>
      </c>
      <c r="E491" s="21">
        <v>1000</v>
      </c>
      <c r="F491" s="97"/>
      <c r="G491" s="6">
        <v>2355</v>
      </c>
      <c r="H491" s="6">
        <v>2355</v>
      </c>
      <c r="I491" s="6">
        <v>2355</v>
      </c>
      <c r="J491" s="6">
        <v>0</v>
      </c>
      <c r="K491" s="6">
        <v>2355</v>
      </c>
      <c r="L491" s="6">
        <v>0</v>
      </c>
      <c r="M491" s="61">
        <v>0</v>
      </c>
      <c r="N491" s="61">
        <v>0</v>
      </c>
      <c r="O491" s="61">
        <v>0</v>
      </c>
      <c r="P491" s="61">
        <v>0</v>
      </c>
      <c r="Q491" s="6">
        <v>0</v>
      </c>
      <c r="R491" s="18">
        <v>0</v>
      </c>
      <c r="S491" s="18">
        <v>0</v>
      </c>
      <c r="T491" s="18">
        <v>0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  <c r="EM491" s="64"/>
      <c r="EN491" s="64"/>
    </row>
    <row r="492" spans="1:144" s="18" customFormat="1" ht="18" customHeight="1" hidden="1">
      <c r="A492" s="19"/>
      <c r="B492" s="20"/>
      <c r="C492" s="20">
        <v>4270</v>
      </c>
      <c r="D492" s="21" t="s">
        <v>57</v>
      </c>
      <c r="E492" s="21"/>
      <c r="F492" s="97"/>
      <c r="G492" s="6">
        <v>1845</v>
      </c>
      <c r="H492" s="6">
        <v>1845</v>
      </c>
      <c r="I492" s="6">
        <v>1845</v>
      </c>
      <c r="J492" s="6">
        <v>0</v>
      </c>
      <c r="K492" s="6">
        <v>1845</v>
      </c>
      <c r="L492" s="6">
        <v>0</v>
      </c>
      <c r="M492" s="61">
        <v>0</v>
      </c>
      <c r="N492" s="61">
        <v>0</v>
      </c>
      <c r="O492" s="61">
        <v>0</v>
      </c>
      <c r="P492" s="61">
        <v>0</v>
      </c>
      <c r="Q492" s="6">
        <v>0</v>
      </c>
      <c r="R492" s="18">
        <v>0</v>
      </c>
      <c r="S492" s="18">
        <v>0</v>
      </c>
      <c r="T492" s="18">
        <v>0</v>
      </c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  <c r="EM492" s="64"/>
      <c r="EN492" s="64"/>
    </row>
    <row r="493" spans="1:144" s="18" customFormat="1" ht="18" customHeight="1">
      <c r="A493" s="19"/>
      <c r="B493" s="20"/>
      <c r="C493" s="20">
        <v>4300</v>
      </c>
      <c r="D493" s="21" t="s">
        <v>58</v>
      </c>
      <c r="E493" s="21"/>
      <c r="F493" s="97">
        <v>1000</v>
      </c>
      <c r="G493" s="6">
        <v>6000</v>
      </c>
      <c r="H493" s="6">
        <v>6000</v>
      </c>
      <c r="I493" s="6">
        <v>6000</v>
      </c>
      <c r="J493" s="6">
        <v>0</v>
      </c>
      <c r="K493" s="6">
        <v>6000</v>
      </c>
      <c r="L493" s="6">
        <v>0</v>
      </c>
      <c r="M493" s="61">
        <v>0</v>
      </c>
      <c r="N493" s="61">
        <v>0</v>
      </c>
      <c r="O493" s="61">
        <v>0</v>
      </c>
      <c r="P493" s="61">
        <v>0</v>
      </c>
      <c r="Q493" s="6">
        <v>0</v>
      </c>
      <c r="R493" s="18">
        <v>0</v>
      </c>
      <c r="S493" s="18">
        <v>0</v>
      </c>
      <c r="T493" s="18">
        <v>0</v>
      </c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  <c r="EM493" s="64"/>
      <c r="EN493" s="64"/>
    </row>
    <row r="494" spans="1:144" s="18" customFormat="1" ht="26.25" customHeight="1" hidden="1">
      <c r="A494" s="19"/>
      <c r="B494" s="20"/>
      <c r="C494" s="20">
        <v>6050</v>
      </c>
      <c r="D494" s="21" t="s">
        <v>66</v>
      </c>
      <c r="E494" s="21"/>
      <c r="F494" s="97"/>
      <c r="G494" s="6">
        <v>218863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1">
        <v>0</v>
      </c>
      <c r="N494" s="61">
        <v>0</v>
      </c>
      <c r="O494" s="61">
        <v>0</v>
      </c>
      <c r="P494" s="61">
        <v>0</v>
      </c>
      <c r="Q494" s="6">
        <v>218863</v>
      </c>
      <c r="R494" s="18">
        <v>218863</v>
      </c>
      <c r="S494" s="18">
        <v>0</v>
      </c>
      <c r="T494" s="18">
        <v>0</v>
      </c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  <c r="EM494" s="64"/>
      <c r="EN494" s="64"/>
    </row>
    <row r="495" spans="1:144" s="18" customFormat="1" ht="26.25" customHeight="1" hidden="1">
      <c r="A495" s="19"/>
      <c r="B495" s="20"/>
      <c r="C495" s="20">
        <v>6057</v>
      </c>
      <c r="D495" s="21" t="s">
        <v>66</v>
      </c>
      <c r="E495" s="21"/>
      <c r="F495" s="97"/>
      <c r="G495" s="6">
        <v>387611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1">
        <v>0</v>
      </c>
      <c r="N495" s="61">
        <v>0</v>
      </c>
      <c r="O495" s="61">
        <v>0</v>
      </c>
      <c r="P495" s="61">
        <v>0</v>
      </c>
      <c r="Q495" s="6">
        <v>387611</v>
      </c>
      <c r="R495" s="18">
        <v>387611</v>
      </c>
      <c r="S495" s="18">
        <v>387611</v>
      </c>
      <c r="T495" s="18">
        <v>0</v>
      </c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  <c r="EM495" s="64"/>
      <c r="EN495" s="64"/>
    </row>
    <row r="496" spans="1:144" s="18" customFormat="1" ht="27.75" customHeight="1" hidden="1">
      <c r="A496" s="19"/>
      <c r="B496" s="20"/>
      <c r="C496" s="20">
        <v>6059</v>
      </c>
      <c r="D496" s="21" t="s">
        <v>66</v>
      </c>
      <c r="E496" s="21"/>
      <c r="F496" s="97"/>
      <c r="G496" s="6">
        <v>210793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1">
        <v>0</v>
      </c>
      <c r="N496" s="61">
        <v>0</v>
      </c>
      <c r="O496" s="61">
        <v>0</v>
      </c>
      <c r="P496" s="61">
        <v>0</v>
      </c>
      <c r="Q496" s="6">
        <v>210793</v>
      </c>
      <c r="R496" s="18">
        <v>210793</v>
      </c>
      <c r="S496" s="18">
        <v>210793</v>
      </c>
      <c r="T496" s="18">
        <v>0</v>
      </c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  <c r="EM496" s="64"/>
      <c r="EN496" s="64"/>
    </row>
    <row r="497" spans="1:144" s="18" customFormat="1" ht="18" customHeight="1" hidden="1">
      <c r="A497" s="19"/>
      <c r="B497" s="20">
        <v>90002</v>
      </c>
      <c r="C497" s="20"/>
      <c r="D497" s="21" t="s">
        <v>188</v>
      </c>
      <c r="E497" s="21"/>
      <c r="F497" s="97"/>
      <c r="G497" s="6"/>
      <c r="H497" s="6"/>
      <c r="I497" s="6"/>
      <c r="J497" s="6"/>
      <c r="K497" s="6"/>
      <c r="L497" s="6"/>
      <c r="M497" s="61"/>
      <c r="N497" s="61"/>
      <c r="O497" s="61"/>
      <c r="P497" s="61"/>
      <c r="Q497" s="6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  <c r="EM497" s="64"/>
      <c r="EN497" s="64"/>
    </row>
    <row r="498" spans="1:144" s="18" customFormat="1" ht="18" customHeight="1" hidden="1">
      <c r="A498" s="19"/>
      <c r="B498" s="20"/>
      <c r="C498" s="20">
        <v>2310</v>
      </c>
      <c r="D498" s="21" t="s">
        <v>189</v>
      </c>
      <c r="E498" s="21"/>
      <c r="F498" s="97"/>
      <c r="G498" s="6"/>
      <c r="H498" s="6"/>
      <c r="I498" s="6"/>
      <c r="J498" s="6"/>
      <c r="K498" s="6"/>
      <c r="L498" s="6"/>
      <c r="M498" s="61"/>
      <c r="N498" s="61"/>
      <c r="O498" s="61"/>
      <c r="P498" s="61"/>
      <c r="Q498" s="6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  <c r="EM498" s="64"/>
      <c r="EN498" s="64"/>
    </row>
    <row r="499" spans="1:144" s="18" customFormat="1" ht="18" customHeight="1">
      <c r="A499" s="19"/>
      <c r="B499" s="20">
        <v>90003</v>
      </c>
      <c r="C499" s="20"/>
      <c r="D499" s="21" t="s">
        <v>154</v>
      </c>
      <c r="E499" s="21">
        <f>SUM(E500:E507)</f>
        <v>500</v>
      </c>
      <c r="F499" s="97">
        <f>SUM(F500:F507)</f>
        <v>500</v>
      </c>
      <c r="G499" s="21">
        <f aca="true" t="shared" si="63" ref="G499:T499">SUM(G500:G507)</f>
        <v>127605</v>
      </c>
      <c r="H499" s="21">
        <f t="shared" si="63"/>
        <v>127605</v>
      </c>
      <c r="I499" s="21">
        <f t="shared" si="63"/>
        <v>127605</v>
      </c>
      <c r="J499" s="21">
        <f t="shared" si="63"/>
        <v>14105</v>
      </c>
      <c r="K499" s="21">
        <f t="shared" si="63"/>
        <v>113500</v>
      </c>
      <c r="L499" s="21">
        <f t="shared" si="63"/>
        <v>0</v>
      </c>
      <c r="M499" s="21">
        <f t="shared" si="63"/>
        <v>0</v>
      </c>
      <c r="N499" s="21">
        <f t="shared" si="63"/>
        <v>0</v>
      </c>
      <c r="O499" s="21">
        <f t="shared" si="63"/>
        <v>0</v>
      </c>
      <c r="P499" s="21">
        <f t="shared" si="63"/>
        <v>0</v>
      </c>
      <c r="Q499" s="21">
        <f t="shared" si="63"/>
        <v>0</v>
      </c>
      <c r="R499" s="21">
        <f t="shared" si="63"/>
        <v>0</v>
      </c>
      <c r="S499" s="21">
        <f t="shared" si="63"/>
        <v>0</v>
      </c>
      <c r="T499" s="21">
        <f t="shared" si="63"/>
        <v>0</v>
      </c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  <c r="EM499" s="64"/>
      <c r="EN499" s="64"/>
    </row>
    <row r="500" spans="1:144" s="18" customFormat="1" ht="18" customHeight="1" hidden="1">
      <c r="A500" s="19"/>
      <c r="B500" s="20"/>
      <c r="C500" s="20" t="s">
        <v>49</v>
      </c>
      <c r="D500" s="21" t="s">
        <v>54</v>
      </c>
      <c r="E500" s="21"/>
      <c r="F500" s="97"/>
      <c r="G500" s="6">
        <v>1811</v>
      </c>
      <c r="H500" s="6">
        <v>1811</v>
      </c>
      <c r="I500" s="6">
        <v>1811</v>
      </c>
      <c r="J500" s="6">
        <v>1811</v>
      </c>
      <c r="K500" s="6">
        <v>0</v>
      </c>
      <c r="L500" s="6">
        <v>0</v>
      </c>
      <c r="M500" s="61">
        <v>0</v>
      </c>
      <c r="N500" s="61">
        <v>0</v>
      </c>
      <c r="O500" s="61">
        <v>0</v>
      </c>
      <c r="P500" s="61">
        <v>0</v>
      </c>
      <c r="Q500" s="6">
        <v>0</v>
      </c>
      <c r="R500" s="18">
        <v>0</v>
      </c>
      <c r="S500" s="18">
        <v>0</v>
      </c>
      <c r="T500" s="18">
        <v>0</v>
      </c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  <c r="EM500" s="64"/>
      <c r="EN500" s="64"/>
    </row>
    <row r="501" spans="1:144" s="18" customFormat="1" ht="18" customHeight="1" hidden="1">
      <c r="A501" s="19"/>
      <c r="B501" s="20"/>
      <c r="C501" s="20" t="s">
        <v>50</v>
      </c>
      <c r="D501" s="21" t="s">
        <v>87</v>
      </c>
      <c r="E501" s="21"/>
      <c r="F501" s="97"/>
      <c r="G501" s="6">
        <v>294</v>
      </c>
      <c r="H501" s="6">
        <v>294</v>
      </c>
      <c r="I501" s="6">
        <v>294</v>
      </c>
      <c r="J501" s="6">
        <v>294</v>
      </c>
      <c r="K501" s="6">
        <v>0</v>
      </c>
      <c r="L501" s="6">
        <v>0</v>
      </c>
      <c r="M501" s="61">
        <v>0</v>
      </c>
      <c r="N501" s="61">
        <v>0</v>
      </c>
      <c r="O501" s="61">
        <v>0</v>
      </c>
      <c r="P501" s="61">
        <v>0</v>
      </c>
      <c r="Q501" s="6">
        <v>0</v>
      </c>
      <c r="R501" s="18">
        <v>0</v>
      </c>
      <c r="S501" s="18">
        <v>0</v>
      </c>
      <c r="T501" s="18">
        <v>0</v>
      </c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  <c r="EM501" s="64"/>
      <c r="EN501" s="64"/>
    </row>
    <row r="502" spans="1:144" s="18" customFormat="1" ht="18" customHeight="1" hidden="1">
      <c r="A502" s="19"/>
      <c r="B502" s="20"/>
      <c r="C502" s="20" t="s">
        <v>51</v>
      </c>
      <c r="D502" s="21" t="s">
        <v>55</v>
      </c>
      <c r="E502" s="21"/>
      <c r="F502" s="97"/>
      <c r="G502" s="6">
        <v>12000</v>
      </c>
      <c r="H502" s="6">
        <v>12000</v>
      </c>
      <c r="I502" s="6">
        <v>12000</v>
      </c>
      <c r="J502" s="6">
        <v>12000</v>
      </c>
      <c r="K502" s="6">
        <v>0</v>
      </c>
      <c r="L502" s="6">
        <v>0</v>
      </c>
      <c r="M502" s="61">
        <v>0</v>
      </c>
      <c r="N502" s="61">
        <v>0</v>
      </c>
      <c r="O502" s="61">
        <v>0</v>
      </c>
      <c r="P502" s="61">
        <v>0</v>
      </c>
      <c r="Q502" s="6">
        <v>0</v>
      </c>
      <c r="R502" s="18">
        <v>0</v>
      </c>
      <c r="S502" s="18">
        <v>0</v>
      </c>
      <c r="T502" s="18">
        <v>0</v>
      </c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  <c r="EM502" s="64"/>
      <c r="EN502" s="64"/>
    </row>
    <row r="503" spans="1:144" s="18" customFormat="1" ht="18" customHeight="1" hidden="1">
      <c r="A503" s="19"/>
      <c r="B503" s="20"/>
      <c r="C503" s="20">
        <v>4210</v>
      </c>
      <c r="D503" s="21" t="s">
        <v>56</v>
      </c>
      <c r="E503" s="21"/>
      <c r="F503" s="97"/>
      <c r="G503" s="6">
        <v>63000</v>
      </c>
      <c r="H503" s="6">
        <v>63000</v>
      </c>
      <c r="I503" s="6">
        <v>63000</v>
      </c>
      <c r="J503" s="6">
        <v>0</v>
      </c>
      <c r="K503" s="6">
        <v>63000</v>
      </c>
      <c r="L503" s="6">
        <v>0</v>
      </c>
      <c r="M503" s="61">
        <v>0</v>
      </c>
      <c r="N503" s="61">
        <v>0</v>
      </c>
      <c r="O503" s="61">
        <v>0</v>
      </c>
      <c r="P503" s="61">
        <v>0</v>
      </c>
      <c r="Q503" s="6">
        <v>0</v>
      </c>
      <c r="R503" s="18">
        <v>0</v>
      </c>
      <c r="S503" s="18">
        <v>0</v>
      </c>
      <c r="T503" s="18">
        <v>0</v>
      </c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  <c r="EM503" s="64"/>
      <c r="EN503" s="64"/>
    </row>
    <row r="504" spans="1:144" s="18" customFormat="1" ht="18" customHeight="1">
      <c r="A504" s="19"/>
      <c r="B504" s="20"/>
      <c r="C504" s="20">
        <v>4260</v>
      </c>
      <c r="D504" s="21" t="s">
        <v>64</v>
      </c>
      <c r="E504" s="21">
        <v>500</v>
      </c>
      <c r="F504" s="97"/>
      <c r="G504" s="6">
        <v>2500</v>
      </c>
      <c r="H504" s="6">
        <v>2500</v>
      </c>
      <c r="I504" s="6">
        <v>2500</v>
      </c>
      <c r="J504" s="6">
        <v>0</v>
      </c>
      <c r="K504" s="6">
        <v>2500</v>
      </c>
      <c r="L504" s="6">
        <v>0</v>
      </c>
      <c r="M504" s="61">
        <v>0</v>
      </c>
      <c r="N504" s="61">
        <v>0</v>
      </c>
      <c r="O504" s="61">
        <v>0</v>
      </c>
      <c r="P504" s="61">
        <v>0</v>
      </c>
      <c r="Q504" s="6">
        <v>0</v>
      </c>
      <c r="R504" s="18">
        <v>0</v>
      </c>
      <c r="S504" s="18">
        <v>0</v>
      </c>
      <c r="T504" s="18">
        <v>0</v>
      </c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  <c r="EM504" s="64"/>
      <c r="EN504" s="64"/>
    </row>
    <row r="505" spans="1:144" s="18" customFormat="1" ht="18" customHeight="1">
      <c r="A505" s="19"/>
      <c r="B505" s="20"/>
      <c r="C505" s="20" t="s">
        <v>62</v>
      </c>
      <c r="D505" s="21" t="s">
        <v>57</v>
      </c>
      <c r="E505" s="21"/>
      <c r="F505" s="97">
        <v>100</v>
      </c>
      <c r="G505" s="6">
        <v>2400</v>
      </c>
      <c r="H505" s="6">
        <v>2400</v>
      </c>
      <c r="I505" s="6">
        <v>2400</v>
      </c>
      <c r="J505" s="6">
        <v>0</v>
      </c>
      <c r="K505" s="6">
        <v>2400</v>
      </c>
      <c r="L505" s="6">
        <v>0</v>
      </c>
      <c r="M505" s="61">
        <v>0</v>
      </c>
      <c r="N505" s="61">
        <v>0</v>
      </c>
      <c r="O505" s="61">
        <v>0</v>
      </c>
      <c r="P505" s="61">
        <v>0</v>
      </c>
      <c r="Q505" s="6">
        <v>0</v>
      </c>
      <c r="R505" s="18">
        <v>0</v>
      </c>
      <c r="S505" s="18">
        <v>0</v>
      </c>
      <c r="T505" s="18">
        <v>0</v>
      </c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  <c r="EM505" s="64"/>
      <c r="EN505" s="64"/>
    </row>
    <row r="506" spans="1:144" s="18" customFormat="1" ht="18" customHeight="1" hidden="1">
      <c r="A506" s="19"/>
      <c r="B506" s="20"/>
      <c r="C506" s="20">
        <v>4300</v>
      </c>
      <c r="D506" s="21" t="s">
        <v>58</v>
      </c>
      <c r="E506" s="21"/>
      <c r="F506" s="97"/>
      <c r="G506" s="6">
        <v>45000</v>
      </c>
      <c r="H506" s="6">
        <v>45000</v>
      </c>
      <c r="I506" s="6">
        <v>45000</v>
      </c>
      <c r="J506" s="6">
        <v>0</v>
      </c>
      <c r="K506" s="6">
        <v>45000</v>
      </c>
      <c r="L506" s="6">
        <v>0</v>
      </c>
      <c r="M506" s="61">
        <v>0</v>
      </c>
      <c r="N506" s="61">
        <v>0</v>
      </c>
      <c r="O506" s="61">
        <v>0</v>
      </c>
      <c r="P506" s="61">
        <v>0</v>
      </c>
      <c r="Q506" s="6">
        <v>0</v>
      </c>
      <c r="R506" s="18">
        <v>0</v>
      </c>
      <c r="S506" s="18">
        <v>0</v>
      </c>
      <c r="T506" s="18">
        <v>0</v>
      </c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  <c r="EM506" s="64"/>
      <c r="EN506" s="64"/>
    </row>
    <row r="507" spans="1:144" s="18" customFormat="1" ht="18" customHeight="1">
      <c r="A507" s="19"/>
      <c r="B507" s="20"/>
      <c r="C507" s="20" t="s">
        <v>52</v>
      </c>
      <c r="D507" s="21" t="s">
        <v>59</v>
      </c>
      <c r="E507" s="21"/>
      <c r="F507" s="97">
        <v>400</v>
      </c>
      <c r="G507" s="6">
        <v>600</v>
      </c>
      <c r="H507" s="6">
        <v>600</v>
      </c>
      <c r="I507" s="6">
        <v>600</v>
      </c>
      <c r="J507" s="6">
        <v>0</v>
      </c>
      <c r="K507" s="6">
        <v>600</v>
      </c>
      <c r="L507" s="6">
        <v>0</v>
      </c>
      <c r="M507" s="61">
        <v>0</v>
      </c>
      <c r="N507" s="61">
        <v>0</v>
      </c>
      <c r="O507" s="61">
        <v>0</v>
      </c>
      <c r="P507" s="61">
        <v>0</v>
      </c>
      <c r="Q507" s="6">
        <v>0</v>
      </c>
      <c r="R507" s="18">
        <v>0</v>
      </c>
      <c r="S507" s="18">
        <v>0</v>
      </c>
      <c r="T507" s="18">
        <v>0</v>
      </c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  <c r="EM507" s="64"/>
      <c r="EN507" s="64"/>
    </row>
    <row r="508" spans="1:144" s="18" customFormat="1" ht="27.75" customHeight="1" hidden="1">
      <c r="A508" s="19"/>
      <c r="B508" s="20">
        <v>90004</v>
      </c>
      <c r="C508" s="20"/>
      <c r="D508" s="21" t="s">
        <v>228</v>
      </c>
      <c r="E508" s="21">
        <f>SUM(E509:E515)</f>
        <v>0</v>
      </c>
      <c r="F508" s="97">
        <f>SUM(F509:F515)</f>
        <v>0</v>
      </c>
      <c r="G508" s="21">
        <f aca="true" t="shared" si="64" ref="G508:L508">SUM(G509:G515)</f>
        <v>84691</v>
      </c>
      <c r="H508" s="21">
        <f t="shared" si="64"/>
        <v>84691</v>
      </c>
      <c r="I508" s="21">
        <f t="shared" si="64"/>
        <v>84691</v>
      </c>
      <c r="J508" s="21">
        <f t="shared" si="64"/>
        <v>1500</v>
      </c>
      <c r="K508" s="21">
        <f t="shared" si="64"/>
        <v>83191</v>
      </c>
      <c r="L508" s="21">
        <f t="shared" si="64"/>
        <v>0</v>
      </c>
      <c r="M508" s="61">
        <v>0</v>
      </c>
      <c r="N508" s="61">
        <v>0</v>
      </c>
      <c r="O508" s="61">
        <v>0</v>
      </c>
      <c r="P508" s="61">
        <v>0</v>
      </c>
      <c r="Q508" s="6">
        <v>0</v>
      </c>
      <c r="S508" s="18">
        <v>0</v>
      </c>
      <c r="T508" s="18">
        <v>0</v>
      </c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  <c r="EM508" s="64"/>
      <c r="EN508" s="64"/>
    </row>
    <row r="509" spans="1:144" s="18" customFormat="1" ht="18" customHeight="1" hidden="1">
      <c r="A509" s="19"/>
      <c r="B509" s="20"/>
      <c r="C509" s="20">
        <v>4110</v>
      </c>
      <c r="D509" s="21" t="s">
        <v>54</v>
      </c>
      <c r="E509" s="21"/>
      <c r="F509" s="97"/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1">
        <v>0</v>
      </c>
      <c r="N509" s="61">
        <v>0</v>
      </c>
      <c r="O509" s="61">
        <v>0</v>
      </c>
      <c r="P509" s="61">
        <v>0</v>
      </c>
      <c r="Q509" s="6">
        <v>0</v>
      </c>
      <c r="S509" s="18">
        <v>0</v>
      </c>
      <c r="T509" s="18">
        <v>0</v>
      </c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  <c r="EM509" s="64"/>
      <c r="EN509" s="64"/>
    </row>
    <row r="510" spans="1:144" s="18" customFormat="1" ht="18" customHeight="1" hidden="1">
      <c r="A510" s="19"/>
      <c r="B510" s="20"/>
      <c r="C510" s="20">
        <v>4120</v>
      </c>
      <c r="D510" s="21" t="s">
        <v>87</v>
      </c>
      <c r="E510" s="21"/>
      <c r="F510" s="97"/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1">
        <v>0</v>
      </c>
      <c r="N510" s="61">
        <v>0</v>
      </c>
      <c r="O510" s="61">
        <v>0</v>
      </c>
      <c r="P510" s="61">
        <v>0</v>
      </c>
      <c r="Q510" s="6">
        <v>0</v>
      </c>
      <c r="R510" s="18">
        <v>0</v>
      </c>
      <c r="S510" s="18">
        <v>0</v>
      </c>
      <c r="T510" s="18">
        <v>0</v>
      </c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  <c r="EM510" s="64"/>
      <c r="EN510" s="64"/>
    </row>
    <row r="511" spans="1:144" s="18" customFormat="1" ht="18" customHeight="1" hidden="1">
      <c r="A511" s="19"/>
      <c r="B511" s="20"/>
      <c r="C511" s="20" t="s">
        <v>51</v>
      </c>
      <c r="D511" s="21" t="s">
        <v>55</v>
      </c>
      <c r="E511" s="21"/>
      <c r="F511" s="97"/>
      <c r="G511" s="6">
        <v>1500</v>
      </c>
      <c r="H511" s="6">
        <v>1500</v>
      </c>
      <c r="I511" s="6">
        <v>1500</v>
      </c>
      <c r="J511" s="6">
        <v>1500</v>
      </c>
      <c r="K511" s="6">
        <v>0</v>
      </c>
      <c r="L511" s="6">
        <v>0</v>
      </c>
      <c r="M511" s="61">
        <v>0</v>
      </c>
      <c r="N511" s="61">
        <v>0</v>
      </c>
      <c r="O511" s="61">
        <v>0</v>
      </c>
      <c r="P511" s="61">
        <v>0</v>
      </c>
      <c r="Q511" s="6">
        <v>0</v>
      </c>
      <c r="R511" s="18">
        <v>0</v>
      </c>
      <c r="S511" s="18">
        <v>0</v>
      </c>
      <c r="T511" s="18">
        <v>0</v>
      </c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  <c r="EM511" s="64"/>
      <c r="EN511" s="64"/>
    </row>
    <row r="512" spans="1:144" s="18" customFormat="1" ht="18" customHeight="1" hidden="1">
      <c r="A512" s="19"/>
      <c r="B512" s="20"/>
      <c r="C512" s="20">
        <v>4210</v>
      </c>
      <c r="D512" s="21" t="s">
        <v>56</v>
      </c>
      <c r="E512" s="21"/>
      <c r="F512" s="97"/>
      <c r="G512" s="6">
        <v>66091</v>
      </c>
      <c r="H512" s="6">
        <v>66091</v>
      </c>
      <c r="I512" s="6">
        <v>66091</v>
      </c>
      <c r="J512" s="6">
        <v>0</v>
      </c>
      <c r="K512" s="6">
        <v>66091</v>
      </c>
      <c r="L512" s="6">
        <v>0</v>
      </c>
      <c r="M512" s="61">
        <v>0</v>
      </c>
      <c r="N512" s="61">
        <v>0</v>
      </c>
      <c r="O512" s="61">
        <v>0</v>
      </c>
      <c r="P512" s="61">
        <v>0</v>
      </c>
      <c r="Q512" s="6">
        <v>0</v>
      </c>
      <c r="R512" s="18">
        <v>0</v>
      </c>
      <c r="S512" s="18">
        <v>0</v>
      </c>
      <c r="T512" s="18">
        <v>0</v>
      </c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  <c r="EM512" s="64"/>
      <c r="EN512" s="64"/>
    </row>
    <row r="513" spans="1:144" s="18" customFormat="1" ht="18" customHeight="1" hidden="1">
      <c r="A513" s="19"/>
      <c r="B513" s="20"/>
      <c r="C513" s="20" t="s">
        <v>61</v>
      </c>
      <c r="D513" s="21" t="s">
        <v>64</v>
      </c>
      <c r="E513" s="21"/>
      <c r="F513" s="97"/>
      <c r="G513" s="6">
        <v>600</v>
      </c>
      <c r="H513" s="6">
        <v>600</v>
      </c>
      <c r="I513" s="6">
        <v>600</v>
      </c>
      <c r="J513" s="6">
        <v>0</v>
      </c>
      <c r="K513" s="6">
        <v>600</v>
      </c>
      <c r="L513" s="6">
        <v>0</v>
      </c>
      <c r="M513" s="61">
        <v>0</v>
      </c>
      <c r="N513" s="61">
        <v>0</v>
      </c>
      <c r="O513" s="61">
        <v>0</v>
      </c>
      <c r="P513" s="61">
        <v>0</v>
      </c>
      <c r="Q513" s="6">
        <v>0</v>
      </c>
      <c r="R513" s="18">
        <v>0</v>
      </c>
      <c r="S513" s="18">
        <v>0</v>
      </c>
      <c r="T513" s="18">
        <v>0</v>
      </c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  <c r="EM513" s="64"/>
      <c r="EN513" s="64"/>
    </row>
    <row r="514" spans="1:144" s="18" customFormat="1" ht="18" customHeight="1" hidden="1">
      <c r="A514" s="19"/>
      <c r="B514" s="20"/>
      <c r="C514" s="20">
        <v>4270</v>
      </c>
      <c r="D514" s="21" t="s">
        <v>57</v>
      </c>
      <c r="E514" s="21"/>
      <c r="F514" s="97"/>
      <c r="G514" s="6">
        <v>500</v>
      </c>
      <c r="H514" s="6">
        <v>500</v>
      </c>
      <c r="I514" s="6">
        <v>500</v>
      </c>
      <c r="J514" s="6">
        <v>0</v>
      </c>
      <c r="K514" s="6">
        <v>500</v>
      </c>
      <c r="L514" s="6">
        <v>0</v>
      </c>
      <c r="M514" s="61">
        <v>0</v>
      </c>
      <c r="N514" s="61">
        <v>0</v>
      </c>
      <c r="O514" s="61">
        <v>0</v>
      </c>
      <c r="P514" s="61">
        <v>0</v>
      </c>
      <c r="Q514" s="6">
        <v>0</v>
      </c>
      <c r="S514" s="18">
        <v>0</v>
      </c>
      <c r="T514" s="18">
        <v>0</v>
      </c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  <c r="EM514" s="64"/>
      <c r="EN514" s="64"/>
    </row>
    <row r="515" spans="1:144" s="18" customFormat="1" ht="18" customHeight="1" hidden="1">
      <c r="A515" s="19"/>
      <c r="B515" s="20"/>
      <c r="C515" s="20">
        <v>4300</v>
      </c>
      <c r="D515" s="21" t="s">
        <v>58</v>
      </c>
      <c r="E515" s="21"/>
      <c r="F515" s="97"/>
      <c r="G515" s="6">
        <v>16000</v>
      </c>
      <c r="H515" s="6">
        <v>16000</v>
      </c>
      <c r="I515" s="6">
        <v>16000</v>
      </c>
      <c r="J515" s="6">
        <v>0</v>
      </c>
      <c r="K515" s="6">
        <v>16000</v>
      </c>
      <c r="L515" s="6">
        <v>0</v>
      </c>
      <c r="M515" s="61">
        <v>0</v>
      </c>
      <c r="N515" s="61">
        <v>0</v>
      </c>
      <c r="O515" s="61">
        <v>0</v>
      </c>
      <c r="P515" s="61">
        <v>0</v>
      </c>
      <c r="Q515" s="6">
        <v>0</v>
      </c>
      <c r="S515" s="18">
        <v>0</v>
      </c>
      <c r="T515" s="18">
        <v>0</v>
      </c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  <c r="EM515" s="64"/>
      <c r="EN515" s="64"/>
    </row>
    <row r="516" spans="1:144" s="18" customFormat="1" ht="26.25" customHeight="1" hidden="1">
      <c r="A516" s="19"/>
      <c r="B516" s="20">
        <v>90008</v>
      </c>
      <c r="C516" s="20"/>
      <c r="D516" s="21" t="s">
        <v>193</v>
      </c>
      <c r="E516" s="21"/>
      <c r="F516" s="97"/>
      <c r="G516" s="21">
        <f aca="true" t="shared" si="65" ref="G516:L516">G517</f>
        <v>4000</v>
      </c>
      <c r="H516" s="21">
        <f t="shared" si="65"/>
        <v>4000</v>
      </c>
      <c r="I516" s="21">
        <f t="shared" si="65"/>
        <v>4000</v>
      </c>
      <c r="J516" s="21">
        <f t="shared" si="65"/>
        <v>0</v>
      </c>
      <c r="K516" s="21">
        <f t="shared" si="65"/>
        <v>4000</v>
      </c>
      <c r="L516" s="21">
        <f t="shared" si="65"/>
        <v>0</v>
      </c>
      <c r="M516" s="61">
        <v>0</v>
      </c>
      <c r="N516" s="61">
        <v>0</v>
      </c>
      <c r="O516" s="61">
        <v>0</v>
      </c>
      <c r="P516" s="61">
        <v>0</v>
      </c>
      <c r="Q516" s="6">
        <v>0</v>
      </c>
      <c r="R516" s="18">
        <v>0</v>
      </c>
      <c r="S516" s="18">
        <v>0</v>
      </c>
      <c r="T516" s="18">
        <v>0</v>
      </c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  <c r="EM516" s="64"/>
      <c r="EN516" s="64"/>
    </row>
    <row r="517" spans="1:144" s="18" customFormat="1" ht="18" customHeight="1" hidden="1">
      <c r="A517" s="19"/>
      <c r="B517" s="20"/>
      <c r="C517" s="20">
        <v>4300</v>
      </c>
      <c r="D517" s="21" t="s">
        <v>58</v>
      </c>
      <c r="E517" s="21"/>
      <c r="F517" s="97"/>
      <c r="G517" s="6">
        <v>4000</v>
      </c>
      <c r="H517" s="6">
        <v>4000</v>
      </c>
      <c r="I517" s="6">
        <v>4000</v>
      </c>
      <c r="J517" s="6">
        <v>0</v>
      </c>
      <c r="K517" s="6">
        <v>4000</v>
      </c>
      <c r="L517" s="6">
        <v>0</v>
      </c>
      <c r="M517" s="61">
        <v>0</v>
      </c>
      <c r="N517" s="61">
        <v>0</v>
      </c>
      <c r="O517" s="61">
        <v>0</v>
      </c>
      <c r="P517" s="61">
        <v>0</v>
      </c>
      <c r="Q517" s="6">
        <v>0</v>
      </c>
      <c r="R517" s="18">
        <v>0</v>
      </c>
      <c r="S517" s="18">
        <v>0</v>
      </c>
      <c r="T517" s="18">
        <v>0</v>
      </c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  <c r="EM517" s="64"/>
      <c r="EN517" s="64"/>
    </row>
    <row r="518" spans="1:144" s="18" customFormat="1" ht="18" customHeight="1" hidden="1">
      <c r="A518" s="19"/>
      <c r="B518" s="20">
        <v>90015</v>
      </c>
      <c r="C518" s="20"/>
      <c r="D518" s="21" t="s">
        <v>155</v>
      </c>
      <c r="E518" s="21">
        <f>SUM(E519:E523)</f>
        <v>0</v>
      </c>
      <c r="F518" s="97">
        <f aca="true" t="shared" si="66" ref="F518:T518">SUM(F519:F523)</f>
        <v>0</v>
      </c>
      <c r="G518" s="21">
        <f t="shared" si="66"/>
        <v>301000</v>
      </c>
      <c r="H518" s="21">
        <f t="shared" si="66"/>
        <v>289000</v>
      </c>
      <c r="I518" s="21">
        <f t="shared" si="66"/>
        <v>289000</v>
      </c>
      <c r="J518" s="21">
        <f t="shared" si="66"/>
        <v>0</v>
      </c>
      <c r="K518" s="21">
        <f t="shared" si="66"/>
        <v>289000</v>
      </c>
      <c r="L518" s="21">
        <f t="shared" si="66"/>
        <v>0</v>
      </c>
      <c r="M518" s="21">
        <f t="shared" si="66"/>
        <v>0</v>
      </c>
      <c r="N518" s="21">
        <f t="shared" si="66"/>
        <v>0</v>
      </c>
      <c r="O518" s="21">
        <f t="shared" si="66"/>
        <v>0</v>
      </c>
      <c r="P518" s="21">
        <f t="shared" si="66"/>
        <v>0</v>
      </c>
      <c r="Q518" s="21">
        <f t="shared" si="66"/>
        <v>12000</v>
      </c>
      <c r="R518" s="21">
        <f t="shared" si="66"/>
        <v>12000</v>
      </c>
      <c r="S518" s="21">
        <f t="shared" si="66"/>
        <v>0</v>
      </c>
      <c r="T518" s="21">
        <f t="shared" si="66"/>
        <v>0</v>
      </c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  <c r="EM518" s="64"/>
      <c r="EN518" s="64"/>
    </row>
    <row r="519" spans="1:144" s="18" customFormat="1" ht="18" customHeight="1" hidden="1">
      <c r="A519" s="19"/>
      <c r="B519" s="20"/>
      <c r="C519" s="20" t="s">
        <v>70</v>
      </c>
      <c r="D519" s="21" t="s">
        <v>56</v>
      </c>
      <c r="E519" s="21"/>
      <c r="F519" s="97"/>
      <c r="G519" s="6">
        <v>15000</v>
      </c>
      <c r="H519" s="6">
        <v>15000</v>
      </c>
      <c r="I519" s="6">
        <v>15000</v>
      </c>
      <c r="J519" s="6">
        <v>0</v>
      </c>
      <c r="K519" s="6">
        <v>15000</v>
      </c>
      <c r="L519" s="6">
        <v>0</v>
      </c>
      <c r="M519" s="61">
        <v>0</v>
      </c>
      <c r="N519" s="61">
        <v>0</v>
      </c>
      <c r="O519" s="61">
        <v>0</v>
      </c>
      <c r="P519" s="61">
        <v>0</v>
      </c>
      <c r="Q519" s="6">
        <v>0</v>
      </c>
      <c r="S519" s="18">
        <v>0</v>
      </c>
      <c r="T519" s="18">
        <v>0</v>
      </c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  <c r="EM519" s="64"/>
      <c r="EN519" s="64"/>
    </row>
    <row r="520" spans="1:144" s="18" customFormat="1" ht="18" customHeight="1" hidden="1">
      <c r="A520" s="19"/>
      <c r="B520" s="20"/>
      <c r="C520" s="20">
        <v>4260</v>
      </c>
      <c r="D520" s="21" t="s">
        <v>64</v>
      </c>
      <c r="E520" s="21"/>
      <c r="F520" s="97"/>
      <c r="G520" s="6">
        <v>200000</v>
      </c>
      <c r="H520" s="6">
        <v>200000</v>
      </c>
      <c r="I520" s="6">
        <v>200000</v>
      </c>
      <c r="J520" s="6">
        <v>0</v>
      </c>
      <c r="K520" s="6">
        <v>200000</v>
      </c>
      <c r="L520" s="6">
        <v>0</v>
      </c>
      <c r="M520" s="61">
        <v>0</v>
      </c>
      <c r="N520" s="61">
        <v>0</v>
      </c>
      <c r="O520" s="61">
        <v>0</v>
      </c>
      <c r="P520" s="61">
        <v>0</v>
      </c>
      <c r="Q520" s="6">
        <v>0</v>
      </c>
      <c r="R520" s="18">
        <v>0</v>
      </c>
      <c r="S520" s="18">
        <v>0</v>
      </c>
      <c r="T520" s="18">
        <v>0</v>
      </c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  <c r="EM520" s="64"/>
      <c r="EN520" s="64"/>
    </row>
    <row r="521" spans="1:144" s="18" customFormat="1" ht="18" customHeight="1" hidden="1">
      <c r="A521" s="19"/>
      <c r="B521" s="20"/>
      <c r="C521" s="20">
        <v>4270</v>
      </c>
      <c r="D521" s="21" t="s">
        <v>57</v>
      </c>
      <c r="E521" s="21"/>
      <c r="F521" s="97"/>
      <c r="G521" s="6">
        <v>60000</v>
      </c>
      <c r="H521" s="6">
        <v>60000</v>
      </c>
      <c r="I521" s="6">
        <v>60000</v>
      </c>
      <c r="J521" s="6">
        <v>0</v>
      </c>
      <c r="K521" s="6">
        <v>60000</v>
      </c>
      <c r="L521" s="6">
        <v>0</v>
      </c>
      <c r="M521" s="61">
        <v>0</v>
      </c>
      <c r="N521" s="61">
        <v>0</v>
      </c>
      <c r="O521" s="61">
        <v>0</v>
      </c>
      <c r="P521" s="61">
        <v>0</v>
      </c>
      <c r="Q521" s="6">
        <v>0</v>
      </c>
      <c r="R521" s="18">
        <v>0</v>
      </c>
      <c r="S521" s="18">
        <v>0</v>
      </c>
      <c r="T521" s="18">
        <v>0</v>
      </c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  <c r="EM521" s="64"/>
      <c r="EN521" s="64"/>
    </row>
    <row r="522" spans="1:144" s="18" customFormat="1" ht="18" customHeight="1" hidden="1">
      <c r="A522" s="19"/>
      <c r="B522" s="20"/>
      <c r="C522" s="20">
        <v>4300</v>
      </c>
      <c r="D522" s="21" t="s">
        <v>58</v>
      </c>
      <c r="E522" s="21"/>
      <c r="F522" s="97"/>
      <c r="G522" s="6">
        <v>14000</v>
      </c>
      <c r="H522" s="6">
        <v>14000</v>
      </c>
      <c r="I522" s="6">
        <v>14000</v>
      </c>
      <c r="J522" s="6">
        <v>0</v>
      </c>
      <c r="K522" s="6">
        <v>14000</v>
      </c>
      <c r="L522" s="6">
        <v>0</v>
      </c>
      <c r="M522" s="61">
        <v>0</v>
      </c>
      <c r="N522" s="61">
        <v>0</v>
      </c>
      <c r="O522" s="61">
        <v>0</v>
      </c>
      <c r="P522" s="61">
        <v>0</v>
      </c>
      <c r="Q522" s="6">
        <v>0</v>
      </c>
      <c r="R522" s="18">
        <v>0</v>
      </c>
      <c r="S522" s="18">
        <v>0</v>
      </c>
      <c r="T522" s="18">
        <v>0</v>
      </c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  <c r="EM522" s="64"/>
      <c r="EN522" s="64"/>
    </row>
    <row r="523" spans="1:144" s="18" customFormat="1" ht="27" customHeight="1" hidden="1">
      <c r="A523" s="19"/>
      <c r="B523" s="20"/>
      <c r="C523" s="20">
        <v>6050</v>
      </c>
      <c r="D523" s="21" t="s">
        <v>66</v>
      </c>
      <c r="E523" s="21"/>
      <c r="F523" s="97"/>
      <c r="G523" s="6">
        <v>12000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1">
        <v>0</v>
      </c>
      <c r="N523" s="61">
        <v>0</v>
      </c>
      <c r="O523" s="61">
        <v>0</v>
      </c>
      <c r="P523" s="61">
        <v>0</v>
      </c>
      <c r="Q523" s="6">
        <v>12000</v>
      </c>
      <c r="R523" s="18">
        <v>12000</v>
      </c>
      <c r="S523" s="18">
        <v>0</v>
      </c>
      <c r="T523" s="18">
        <v>0</v>
      </c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  <c r="EM523" s="64"/>
      <c r="EN523" s="64"/>
    </row>
    <row r="524" spans="1:144" s="18" customFormat="1" ht="39" customHeight="1" hidden="1">
      <c r="A524" s="19"/>
      <c r="B524" s="20">
        <v>90020</v>
      </c>
      <c r="C524" s="20"/>
      <c r="D524" s="21" t="s">
        <v>174</v>
      </c>
      <c r="E524" s="21"/>
      <c r="F524" s="97"/>
      <c r="G524" s="21">
        <f aca="true" t="shared" si="67" ref="G524:L524">G525</f>
        <v>200</v>
      </c>
      <c r="H524" s="21">
        <f t="shared" si="67"/>
        <v>200</v>
      </c>
      <c r="I524" s="21">
        <f t="shared" si="67"/>
        <v>200</v>
      </c>
      <c r="J524" s="21">
        <f t="shared" si="67"/>
        <v>0</v>
      </c>
      <c r="K524" s="21">
        <f t="shared" si="67"/>
        <v>200</v>
      </c>
      <c r="L524" s="21">
        <f t="shared" si="67"/>
        <v>0</v>
      </c>
      <c r="M524" s="61">
        <v>0</v>
      </c>
      <c r="N524" s="61">
        <v>0</v>
      </c>
      <c r="O524" s="61">
        <v>0</v>
      </c>
      <c r="P524" s="61">
        <v>0</v>
      </c>
      <c r="Q524" s="6">
        <v>0</v>
      </c>
      <c r="S524" s="18">
        <v>0</v>
      </c>
      <c r="T524" s="18">
        <v>0</v>
      </c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  <c r="EM524" s="64"/>
      <c r="EN524" s="64"/>
    </row>
    <row r="525" spans="1:144" s="18" customFormat="1" ht="18" customHeight="1" hidden="1">
      <c r="A525" s="19"/>
      <c r="B525" s="20"/>
      <c r="C525" s="20">
        <v>4210</v>
      </c>
      <c r="D525" s="21" t="s">
        <v>56</v>
      </c>
      <c r="E525" s="21"/>
      <c r="F525" s="97"/>
      <c r="G525" s="6">
        <v>200</v>
      </c>
      <c r="H525" s="6">
        <v>200</v>
      </c>
      <c r="I525" s="6">
        <v>200</v>
      </c>
      <c r="J525" s="6">
        <v>0</v>
      </c>
      <c r="K525" s="6">
        <v>200</v>
      </c>
      <c r="L525" s="6">
        <v>0</v>
      </c>
      <c r="M525" s="61">
        <v>0</v>
      </c>
      <c r="N525" s="61">
        <v>0</v>
      </c>
      <c r="O525" s="61">
        <v>0</v>
      </c>
      <c r="P525" s="61">
        <v>0</v>
      </c>
      <c r="Q525" s="6">
        <v>0</v>
      </c>
      <c r="S525" s="18">
        <v>0</v>
      </c>
      <c r="T525" s="18">
        <v>0</v>
      </c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  <c r="EM525" s="64"/>
      <c r="EN525" s="64"/>
    </row>
    <row r="526" spans="1:144" s="18" customFormat="1" ht="18" customHeight="1" hidden="1">
      <c r="A526" s="19"/>
      <c r="B526" s="20" t="s">
        <v>24</v>
      </c>
      <c r="C526" s="20"/>
      <c r="D526" s="21" t="s">
        <v>6</v>
      </c>
      <c r="E526" s="21">
        <f>SUM(E527:E539)</f>
        <v>0</v>
      </c>
      <c r="F526" s="97">
        <f>SUM(F527:F539)</f>
        <v>0</v>
      </c>
      <c r="G526" s="21">
        <f>SUM(G527:G539)</f>
        <v>311198</v>
      </c>
      <c r="H526" s="21">
        <f>SUM(H527:H539)</f>
        <v>311198</v>
      </c>
      <c r="I526" s="21">
        <f aca="true" t="shared" si="68" ref="I526:T526">SUM(I527:I539)</f>
        <v>301398</v>
      </c>
      <c r="J526" s="21">
        <f t="shared" si="68"/>
        <v>269238</v>
      </c>
      <c r="K526" s="21">
        <f>SUM(K527:K539)</f>
        <v>32160</v>
      </c>
      <c r="L526" s="21">
        <f>SUM(L527:L539)</f>
        <v>0</v>
      </c>
      <c r="M526" s="21">
        <f>SUM(M527:M539)</f>
        <v>9800</v>
      </c>
      <c r="N526" s="21">
        <f t="shared" si="68"/>
        <v>0</v>
      </c>
      <c r="O526" s="21">
        <f t="shared" si="68"/>
        <v>0</v>
      </c>
      <c r="P526" s="21">
        <f t="shared" si="68"/>
        <v>0</v>
      </c>
      <c r="Q526" s="21">
        <f t="shared" si="68"/>
        <v>0</v>
      </c>
      <c r="R526" s="21">
        <f t="shared" si="68"/>
        <v>0</v>
      </c>
      <c r="S526" s="21">
        <f t="shared" si="68"/>
        <v>0</v>
      </c>
      <c r="T526" s="21">
        <f t="shared" si="68"/>
        <v>0</v>
      </c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  <c r="EM526" s="64"/>
      <c r="EN526" s="64"/>
    </row>
    <row r="527" spans="1:144" s="18" customFormat="1" ht="25.5" customHeight="1" hidden="1">
      <c r="A527" s="19"/>
      <c r="B527" s="20"/>
      <c r="C527" s="20" t="s">
        <v>69</v>
      </c>
      <c r="D527" s="21" t="s">
        <v>214</v>
      </c>
      <c r="E527" s="21"/>
      <c r="F527" s="97"/>
      <c r="G527" s="6">
        <v>9800</v>
      </c>
      <c r="H527" s="6">
        <v>9800</v>
      </c>
      <c r="I527" s="6">
        <v>0</v>
      </c>
      <c r="J527" s="6">
        <v>0</v>
      </c>
      <c r="K527" s="6">
        <v>0</v>
      </c>
      <c r="L527" s="6">
        <v>0</v>
      </c>
      <c r="M527" s="61">
        <v>9800</v>
      </c>
      <c r="N527" s="61">
        <v>0</v>
      </c>
      <c r="O527" s="61">
        <v>0</v>
      </c>
      <c r="P527" s="61">
        <v>0</v>
      </c>
      <c r="Q527" s="6">
        <v>0</v>
      </c>
      <c r="R527" s="18">
        <v>0</v>
      </c>
      <c r="S527" s="18">
        <v>0</v>
      </c>
      <c r="T527" s="18">
        <v>0</v>
      </c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  <c r="EM527" s="64"/>
      <c r="EN527" s="64"/>
    </row>
    <row r="528" spans="1:144" s="18" customFormat="1" ht="18" customHeight="1" hidden="1">
      <c r="A528" s="19"/>
      <c r="B528" s="20"/>
      <c r="C528" s="20" t="s">
        <v>100</v>
      </c>
      <c r="D528" s="21" t="s">
        <v>85</v>
      </c>
      <c r="E528" s="21"/>
      <c r="F528" s="97"/>
      <c r="G528" s="6">
        <v>207506</v>
      </c>
      <c r="H528" s="6">
        <v>207506</v>
      </c>
      <c r="I528" s="6">
        <v>207506</v>
      </c>
      <c r="J528" s="6">
        <v>207506</v>
      </c>
      <c r="K528" s="6">
        <v>0</v>
      </c>
      <c r="L528" s="6">
        <v>0</v>
      </c>
      <c r="M528" s="61">
        <v>0</v>
      </c>
      <c r="N528" s="61">
        <v>0</v>
      </c>
      <c r="O528" s="61">
        <v>0</v>
      </c>
      <c r="P528" s="61">
        <v>0</v>
      </c>
      <c r="Q528" s="6">
        <v>0</v>
      </c>
      <c r="R528" s="18">
        <v>0</v>
      </c>
      <c r="S528" s="18">
        <v>0</v>
      </c>
      <c r="T528" s="18">
        <v>0</v>
      </c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  <c r="EM528" s="64"/>
      <c r="EN528" s="64"/>
    </row>
    <row r="529" spans="1:144" s="18" customFormat="1" ht="18" customHeight="1" hidden="1">
      <c r="A529" s="19"/>
      <c r="B529" s="20"/>
      <c r="C529" s="20" t="s">
        <v>123</v>
      </c>
      <c r="D529" s="21" t="s">
        <v>86</v>
      </c>
      <c r="E529" s="21"/>
      <c r="F529" s="97"/>
      <c r="G529" s="6">
        <v>20980</v>
      </c>
      <c r="H529" s="6">
        <v>20980</v>
      </c>
      <c r="I529" s="6">
        <v>20980</v>
      </c>
      <c r="J529" s="6">
        <v>20980</v>
      </c>
      <c r="K529" s="6">
        <v>0</v>
      </c>
      <c r="L529" s="6">
        <v>0</v>
      </c>
      <c r="M529" s="61">
        <v>0</v>
      </c>
      <c r="N529" s="61">
        <v>0</v>
      </c>
      <c r="O529" s="61">
        <v>0</v>
      </c>
      <c r="P529" s="61">
        <v>0</v>
      </c>
      <c r="Q529" s="6">
        <v>0</v>
      </c>
      <c r="R529" s="18">
        <v>0</v>
      </c>
      <c r="S529" s="18">
        <v>0</v>
      </c>
      <c r="T529" s="18">
        <v>0</v>
      </c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  <c r="EM529" s="64"/>
      <c r="EN529" s="64"/>
    </row>
    <row r="530" spans="1:144" s="18" customFormat="1" ht="18" customHeight="1" hidden="1">
      <c r="A530" s="19"/>
      <c r="B530" s="20"/>
      <c r="C530" s="20" t="s">
        <v>49</v>
      </c>
      <c r="D530" s="21" t="s">
        <v>54</v>
      </c>
      <c r="E530" s="21"/>
      <c r="F530" s="97"/>
      <c r="G530" s="6">
        <v>34502</v>
      </c>
      <c r="H530" s="6">
        <v>34502</v>
      </c>
      <c r="I530" s="6">
        <v>34502</v>
      </c>
      <c r="J530" s="6">
        <v>34502</v>
      </c>
      <c r="K530" s="6">
        <v>0</v>
      </c>
      <c r="L530" s="6">
        <v>0</v>
      </c>
      <c r="M530" s="61">
        <v>0</v>
      </c>
      <c r="N530" s="61">
        <v>0</v>
      </c>
      <c r="O530" s="61">
        <v>0</v>
      </c>
      <c r="P530" s="61">
        <v>0</v>
      </c>
      <c r="Q530" s="6">
        <v>0</v>
      </c>
      <c r="S530" s="18">
        <v>0</v>
      </c>
      <c r="T530" s="18">
        <v>0</v>
      </c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  <c r="EM530" s="64"/>
      <c r="EN530" s="64"/>
    </row>
    <row r="531" spans="1:144" s="18" customFormat="1" ht="18" customHeight="1" hidden="1">
      <c r="A531" s="19"/>
      <c r="B531" s="20"/>
      <c r="C531" s="20" t="s">
        <v>50</v>
      </c>
      <c r="D531" s="21" t="s">
        <v>87</v>
      </c>
      <c r="E531" s="21"/>
      <c r="F531" s="97"/>
      <c r="G531" s="6">
        <v>5600</v>
      </c>
      <c r="H531" s="6">
        <v>5600</v>
      </c>
      <c r="I531" s="6">
        <v>5600</v>
      </c>
      <c r="J531" s="6">
        <v>5600</v>
      </c>
      <c r="K531" s="6">
        <v>0</v>
      </c>
      <c r="L531" s="6">
        <v>0</v>
      </c>
      <c r="M531" s="61">
        <v>0</v>
      </c>
      <c r="N531" s="61">
        <v>0</v>
      </c>
      <c r="O531" s="61">
        <v>0</v>
      </c>
      <c r="P531" s="61">
        <v>0</v>
      </c>
      <c r="Q531" s="6">
        <v>0</v>
      </c>
      <c r="S531" s="18">
        <v>0</v>
      </c>
      <c r="T531" s="18">
        <v>0</v>
      </c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  <c r="EM531" s="64"/>
      <c r="EN531" s="64"/>
    </row>
    <row r="532" spans="1:144" s="18" customFormat="1" ht="18" customHeight="1" hidden="1">
      <c r="A532" s="19"/>
      <c r="B532" s="20"/>
      <c r="C532" s="20" t="s">
        <v>51</v>
      </c>
      <c r="D532" s="21" t="s">
        <v>127</v>
      </c>
      <c r="E532" s="21"/>
      <c r="F532" s="97"/>
      <c r="G532" s="6">
        <v>650</v>
      </c>
      <c r="H532" s="6">
        <v>650</v>
      </c>
      <c r="I532" s="6">
        <v>650</v>
      </c>
      <c r="J532" s="6">
        <v>650</v>
      </c>
      <c r="K532" s="6">
        <v>0</v>
      </c>
      <c r="L532" s="6">
        <v>0</v>
      </c>
      <c r="M532" s="61">
        <v>0</v>
      </c>
      <c r="N532" s="61">
        <v>0</v>
      </c>
      <c r="O532" s="61">
        <v>0</v>
      </c>
      <c r="P532" s="61">
        <v>0</v>
      </c>
      <c r="Q532" s="6">
        <v>0</v>
      </c>
      <c r="R532" s="18">
        <v>0</v>
      </c>
      <c r="S532" s="18">
        <v>0</v>
      </c>
      <c r="T532" s="18">
        <v>0</v>
      </c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  <c r="EM532" s="64"/>
      <c r="EN532" s="64"/>
    </row>
    <row r="533" spans="1:144" s="18" customFormat="1" ht="18" customHeight="1" hidden="1">
      <c r="A533" s="19"/>
      <c r="B533" s="20"/>
      <c r="C533" s="20" t="s">
        <v>70</v>
      </c>
      <c r="D533" s="21" t="s">
        <v>56</v>
      </c>
      <c r="E533" s="21"/>
      <c r="F533" s="97"/>
      <c r="G533" s="6">
        <v>5000</v>
      </c>
      <c r="H533" s="6">
        <v>5000</v>
      </c>
      <c r="I533" s="6">
        <v>5000</v>
      </c>
      <c r="J533" s="6">
        <v>0</v>
      </c>
      <c r="K533" s="6">
        <v>5000</v>
      </c>
      <c r="L533" s="6">
        <v>0</v>
      </c>
      <c r="M533" s="61">
        <v>0</v>
      </c>
      <c r="N533" s="61">
        <v>0</v>
      </c>
      <c r="O533" s="61">
        <v>0</v>
      </c>
      <c r="P533" s="61">
        <v>0</v>
      </c>
      <c r="Q533" s="6">
        <v>0</v>
      </c>
      <c r="R533" s="18">
        <v>0</v>
      </c>
      <c r="S533" s="18">
        <v>0</v>
      </c>
      <c r="T533" s="18">
        <v>0</v>
      </c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  <c r="EM533" s="64"/>
      <c r="EN533" s="64"/>
    </row>
    <row r="534" spans="1:144" s="18" customFormat="1" ht="18" customHeight="1" hidden="1">
      <c r="A534" s="19"/>
      <c r="B534" s="20"/>
      <c r="C534" s="20">
        <v>4270</v>
      </c>
      <c r="D534" s="21" t="s">
        <v>57</v>
      </c>
      <c r="E534" s="21"/>
      <c r="F534" s="97"/>
      <c r="G534" s="6">
        <v>500</v>
      </c>
      <c r="H534" s="6">
        <v>500</v>
      </c>
      <c r="I534" s="6">
        <v>500</v>
      </c>
      <c r="J534" s="6">
        <v>0</v>
      </c>
      <c r="K534" s="6">
        <v>500</v>
      </c>
      <c r="L534" s="6">
        <v>0</v>
      </c>
      <c r="M534" s="61">
        <v>0</v>
      </c>
      <c r="N534" s="61">
        <v>0</v>
      </c>
      <c r="O534" s="61">
        <v>0</v>
      </c>
      <c r="P534" s="61">
        <v>0</v>
      </c>
      <c r="Q534" s="6">
        <v>0</v>
      </c>
      <c r="R534" s="18">
        <v>0</v>
      </c>
      <c r="S534" s="18">
        <v>0</v>
      </c>
      <c r="T534" s="18">
        <v>0</v>
      </c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  <c r="EM534" s="64"/>
      <c r="EN534" s="64"/>
    </row>
    <row r="535" spans="1:144" s="18" customFormat="1" ht="18" customHeight="1" hidden="1">
      <c r="A535" s="19"/>
      <c r="B535" s="20"/>
      <c r="C535" s="20" t="s">
        <v>71</v>
      </c>
      <c r="D535" s="21" t="s">
        <v>88</v>
      </c>
      <c r="E535" s="21"/>
      <c r="F535" s="97"/>
      <c r="G535" s="6">
        <v>1800</v>
      </c>
      <c r="H535" s="6">
        <v>1800</v>
      </c>
      <c r="I535" s="6">
        <v>1800</v>
      </c>
      <c r="J535" s="6">
        <v>0</v>
      </c>
      <c r="K535" s="6">
        <v>1800</v>
      </c>
      <c r="L535" s="6">
        <v>0</v>
      </c>
      <c r="M535" s="61">
        <v>0</v>
      </c>
      <c r="N535" s="61">
        <v>0</v>
      </c>
      <c r="O535" s="61">
        <v>0</v>
      </c>
      <c r="P535" s="61">
        <v>0</v>
      </c>
      <c r="Q535" s="6">
        <v>0</v>
      </c>
      <c r="R535" s="18">
        <v>0</v>
      </c>
      <c r="S535" s="18">
        <v>0</v>
      </c>
      <c r="T535" s="18">
        <v>0</v>
      </c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  <c r="EM535" s="64"/>
      <c r="EN535" s="64"/>
    </row>
    <row r="536" spans="1:144" s="18" customFormat="1" ht="18" customHeight="1" hidden="1">
      <c r="A536" s="19"/>
      <c r="B536" s="20"/>
      <c r="C536" s="20" t="s">
        <v>67</v>
      </c>
      <c r="D536" s="21" t="s">
        <v>58</v>
      </c>
      <c r="E536" s="21"/>
      <c r="F536" s="97"/>
      <c r="G536" s="6">
        <v>7000</v>
      </c>
      <c r="H536" s="6">
        <v>7000</v>
      </c>
      <c r="I536" s="6">
        <v>7000</v>
      </c>
      <c r="J536" s="6">
        <v>0</v>
      </c>
      <c r="K536" s="6">
        <v>7000</v>
      </c>
      <c r="L536" s="6">
        <v>0</v>
      </c>
      <c r="M536" s="61">
        <v>0</v>
      </c>
      <c r="N536" s="61">
        <v>0</v>
      </c>
      <c r="O536" s="61">
        <v>0</v>
      </c>
      <c r="P536" s="61">
        <v>0</v>
      </c>
      <c r="Q536" s="6">
        <v>0</v>
      </c>
      <c r="S536" s="18">
        <v>0</v>
      </c>
      <c r="T536" s="18">
        <v>0</v>
      </c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  <c r="EM536" s="64"/>
      <c r="EN536" s="64"/>
    </row>
    <row r="537" spans="1:144" s="18" customFormat="1" ht="39" customHeight="1" hidden="1">
      <c r="A537" s="19"/>
      <c r="B537" s="20"/>
      <c r="C537" s="20">
        <v>4360</v>
      </c>
      <c r="D537" s="21" t="s">
        <v>211</v>
      </c>
      <c r="E537" s="21"/>
      <c r="F537" s="97"/>
      <c r="G537" s="6">
        <v>500</v>
      </c>
      <c r="H537" s="6">
        <v>500</v>
      </c>
      <c r="I537" s="6">
        <v>500</v>
      </c>
      <c r="J537" s="6">
        <v>0</v>
      </c>
      <c r="K537" s="6">
        <v>500</v>
      </c>
      <c r="L537" s="6">
        <v>0</v>
      </c>
      <c r="M537" s="61">
        <v>0</v>
      </c>
      <c r="N537" s="61">
        <v>0</v>
      </c>
      <c r="O537" s="61">
        <v>0</v>
      </c>
      <c r="P537" s="61">
        <v>0</v>
      </c>
      <c r="Q537" s="6">
        <v>0</v>
      </c>
      <c r="S537" s="18">
        <v>0</v>
      </c>
      <c r="T537" s="18">
        <v>0</v>
      </c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  <c r="EM537" s="64"/>
      <c r="EN537" s="64"/>
    </row>
    <row r="538" spans="1:144" s="18" customFormat="1" ht="18" customHeight="1" hidden="1">
      <c r="A538" s="19"/>
      <c r="B538" s="20"/>
      <c r="C538" s="20" t="s">
        <v>124</v>
      </c>
      <c r="D538" s="21" t="s">
        <v>132</v>
      </c>
      <c r="E538" s="21"/>
      <c r="F538" s="97"/>
      <c r="G538" s="6">
        <v>17360</v>
      </c>
      <c r="H538" s="6">
        <v>17360</v>
      </c>
      <c r="I538" s="6">
        <v>17360</v>
      </c>
      <c r="J538" s="6">
        <v>0</v>
      </c>
      <c r="K538" s="6">
        <v>17360</v>
      </c>
      <c r="L538" s="6">
        <v>0</v>
      </c>
      <c r="M538" s="61">
        <v>0</v>
      </c>
      <c r="N538" s="61">
        <v>0</v>
      </c>
      <c r="O538" s="61">
        <v>0</v>
      </c>
      <c r="P538" s="61">
        <v>0</v>
      </c>
      <c r="Q538" s="6">
        <v>0</v>
      </c>
      <c r="R538" s="18">
        <v>0</v>
      </c>
      <c r="S538" s="18">
        <v>0</v>
      </c>
      <c r="T538" s="18">
        <v>0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  <c r="EM538" s="64"/>
      <c r="EN538" s="64"/>
    </row>
    <row r="539" spans="1:144" s="40" customFormat="1" ht="25.5" customHeight="1" hidden="1">
      <c r="A539" s="19"/>
      <c r="B539" s="58"/>
      <c r="C539" s="58">
        <v>6050</v>
      </c>
      <c r="D539" s="59" t="s">
        <v>66</v>
      </c>
      <c r="E539" s="59"/>
      <c r="F539" s="99"/>
      <c r="G539" s="6">
        <v>0</v>
      </c>
      <c r="H539" s="6">
        <v>0</v>
      </c>
      <c r="I539" s="6">
        <v>0</v>
      </c>
      <c r="J539" s="6">
        <v>0</v>
      </c>
      <c r="K539" s="6">
        <v>0</v>
      </c>
      <c r="L539" s="6">
        <v>0</v>
      </c>
      <c r="M539" s="61">
        <v>0</v>
      </c>
      <c r="N539" s="61">
        <v>0</v>
      </c>
      <c r="O539" s="61">
        <v>0</v>
      </c>
      <c r="P539" s="61">
        <v>0</v>
      </c>
      <c r="Q539" s="6">
        <v>0</v>
      </c>
      <c r="R539" s="18">
        <v>0</v>
      </c>
      <c r="S539" s="18">
        <v>0</v>
      </c>
      <c r="T539" s="18">
        <v>0</v>
      </c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  <c r="EM539" s="64"/>
      <c r="EN539" s="64"/>
    </row>
    <row r="540" spans="1:144" s="40" customFormat="1" ht="11.25" customHeight="1" hidden="1">
      <c r="A540" s="15"/>
      <c r="B540" s="16"/>
      <c r="C540" s="16"/>
      <c r="D540" s="17"/>
      <c r="E540" s="17"/>
      <c r="F540" s="60"/>
      <c r="G540" s="91"/>
      <c r="H540" s="34"/>
      <c r="I540" s="34"/>
      <c r="J540" s="34"/>
      <c r="K540" s="34"/>
      <c r="L540" s="34"/>
      <c r="M540" s="61"/>
      <c r="N540" s="61"/>
      <c r="O540" s="61"/>
      <c r="P540" s="61"/>
      <c r="Q540" s="6"/>
      <c r="R540" s="18"/>
      <c r="S540" s="18"/>
      <c r="T540" s="18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  <c r="EM540" s="64"/>
      <c r="EN540" s="64"/>
    </row>
    <row r="541" spans="1:144" s="18" customFormat="1" ht="27" customHeight="1" hidden="1">
      <c r="A541" s="15">
        <v>921</v>
      </c>
      <c r="B541" s="16"/>
      <c r="C541" s="16"/>
      <c r="D541" s="17" t="s">
        <v>18</v>
      </c>
      <c r="E541" s="17">
        <f>E542+E548+E550</f>
        <v>0</v>
      </c>
      <c r="F541" s="98">
        <f aca="true" t="shared" si="69" ref="F541:T541">F542+F548+F550</f>
        <v>0</v>
      </c>
      <c r="G541" s="17">
        <f t="shared" si="69"/>
        <v>567950</v>
      </c>
      <c r="H541" s="17">
        <f t="shared" si="69"/>
        <v>567950</v>
      </c>
      <c r="I541" s="17">
        <f t="shared" si="69"/>
        <v>31000</v>
      </c>
      <c r="J541" s="17">
        <f t="shared" si="69"/>
        <v>7000</v>
      </c>
      <c r="K541" s="17">
        <f t="shared" si="69"/>
        <v>24000</v>
      </c>
      <c r="L541" s="17">
        <f t="shared" si="69"/>
        <v>536950</v>
      </c>
      <c r="M541" s="17">
        <f t="shared" si="69"/>
        <v>0</v>
      </c>
      <c r="N541" s="17">
        <f t="shared" si="69"/>
        <v>0</v>
      </c>
      <c r="O541" s="17">
        <f t="shared" si="69"/>
        <v>0</v>
      </c>
      <c r="P541" s="17">
        <f t="shared" si="69"/>
        <v>0</v>
      </c>
      <c r="Q541" s="17">
        <f t="shared" si="69"/>
        <v>0</v>
      </c>
      <c r="R541" s="17">
        <f t="shared" si="69"/>
        <v>0</v>
      </c>
      <c r="S541" s="17">
        <f t="shared" si="69"/>
        <v>0</v>
      </c>
      <c r="T541" s="17">
        <f t="shared" si="69"/>
        <v>0</v>
      </c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  <c r="EM541" s="64"/>
      <c r="EN541" s="64"/>
    </row>
    <row r="542" spans="1:144" s="18" customFormat="1" ht="18" customHeight="1" hidden="1">
      <c r="A542" s="19"/>
      <c r="B542" s="20">
        <v>92105</v>
      </c>
      <c r="C542" s="20"/>
      <c r="D542" s="21" t="s">
        <v>19</v>
      </c>
      <c r="E542" s="21"/>
      <c r="F542" s="97"/>
      <c r="G542" s="6">
        <f aca="true" t="shared" si="70" ref="G542:L542">SUM(G543:G547)</f>
        <v>31000</v>
      </c>
      <c r="H542" s="6">
        <f t="shared" si="70"/>
        <v>31000</v>
      </c>
      <c r="I542" s="6">
        <f t="shared" si="70"/>
        <v>31000</v>
      </c>
      <c r="J542" s="6">
        <f t="shared" si="70"/>
        <v>7000</v>
      </c>
      <c r="K542" s="6">
        <f t="shared" si="70"/>
        <v>24000</v>
      </c>
      <c r="L542" s="6">
        <f t="shared" si="70"/>
        <v>0</v>
      </c>
      <c r="M542" s="61">
        <v>0</v>
      </c>
      <c r="N542" s="61">
        <v>0</v>
      </c>
      <c r="O542" s="61">
        <v>0</v>
      </c>
      <c r="P542" s="61">
        <v>0</v>
      </c>
      <c r="Q542" s="6">
        <v>0</v>
      </c>
      <c r="R542" s="18">
        <v>0</v>
      </c>
      <c r="S542" s="18">
        <v>0</v>
      </c>
      <c r="T542" s="18">
        <v>0</v>
      </c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  <c r="EM542" s="64"/>
      <c r="EN542" s="64"/>
    </row>
    <row r="543" spans="1:144" s="18" customFormat="1" ht="18" customHeight="1" hidden="1">
      <c r="A543" s="19"/>
      <c r="B543" s="20"/>
      <c r="C543" s="20" t="s">
        <v>51</v>
      </c>
      <c r="D543" s="21" t="s">
        <v>127</v>
      </c>
      <c r="E543" s="21"/>
      <c r="F543" s="97"/>
      <c r="G543" s="6">
        <v>7000</v>
      </c>
      <c r="H543" s="6">
        <v>7000</v>
      </c>
      <c r="I543" s="6">
        <v>7000</v>
      </c>
      <c r="J543" s="6">
        <v>7000</v>
      </c>
      <c r="K543" s="6">
        <v>0</v>
      </c>
      <c r="L543" s="6">
        <v>0</v>
      </c>
      <c r="M543" s="61">
        <v>0</v>
      </c>
      <c r="N543" s="61">
        <v>0</v>
      </c>
      <c r="O543" s="61">
        <v>0</v>
      </c>
      <c r="P543" s="61">
        <v>0</v>
      </c>
      <c r="Q543" s="6">
        <v>0</v>
      </c>
      <c r="R543" s="18">
        <v>0</v>
      </c>
      <c r="S543" s="18">
        <v>0</v>
      </c>
      <c r="T543" s="18">
        <v>0</v>
      </c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  <c r="EM543" s="64"/>
      <c r="EN543" s="64"/>
    </row>
    <row r="544" spans="1:144" s="18" customFormat="1" ht="18" customHeight="1" hidden="1">
      <c r="A544" s="19"/>
      <c r="B544" s="20"/>
      <c r="C544" s="20" t="s">
        <v>70</v>
      </c>
      <c r="D544" s="21" t="s">
        <v>56</v>
      </c>
      <c r="E544" s="21"/>
      <c r="F544" s="97"/>
      <c r="G544" s="6">
        <v>9500</v>
      </c>
      <c r="H544" s="6">
        <v>9500</v>
      </c>
      <c r="I544" s="6">
        <v>9500</v>
      </c>
      <c r="J544" s="6">
        <v>0</v>
      </c>
      <c r="K544" s="6">
        <v>9500</v>
      </c>
      <c r="L544" s="6">
        <v>0</v>
      </c>
      <c r="M544" s="61">
        <v>0</v>
      </c>
      <c r="N544" s="61">
        <v>0</v>
      </c>
      <c r="O544" s="61">
        <v>0</v>
      </c>
      <c r="P544" s="61">
        <v>0</v>
      </c>
      <c r="Q544" s="6">
        <v>0</v>
      </c>
      <c r="R544" s="18">
        <v>0</v>
      </c>
      <c r="S544" s="18">
        <v>0</v>
      </c>
      <c r="T544" s="18">
        <v>0</v>
      </c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  <c r="EM544" s="64"/>
      <c r="EN544" s="64"/>
    </row>
    <row r="545" spans="1:144" s="18" customFormat="1" ht="18" customHeight="1" hidden="1">
      <c r="A545" s="19"/>
      <c r="B545" s="20"/>
      <c r="C545" s="20" t="s">
        <v>61</v>
      </c>
      <c r="D545" s="21" t="s">
        <v>64</v>
      </c>
      <c r="E545" s="21"/>
      <c r="F545" s="97"/>
      <c r="G545" s="6">
        <v>1000</v>
      </c>
      <c r="H545" s="6">
        <v>1000</v>
      </c>
      <c r="I545" s="6">
        <v>1000</v>
      </c>
      <c r="J545" s="6">
        <v>0</v>
      </c>
      <c r="K545" s="6">
        <v>1000</v>
      </c>
      <c r="L545" s="6">
        <v>0</v>
      </c>
      <c r="M545" s="61">
        <v>0</v>
      </c>
      <c r="N545" s="61">
        <v>0</v>
      </c>
      <c r="O545" s="61">
        <v>0</v>
      </c>
      <c r="P545" s="61">
        <v>0</v>
      </c>
      <c r="Q545" s="6">
        <v>0</v>
      </c>
      <c r="R545" s="18">
        <v>0</v>
      </c>
      <c r="S545" s="18">
        <v>0</v>
      </c>
      <c r="T545" s="18">
        <v>0</v>
      </c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  <c r="EM545" s="64"/>
      <c r="EN545" s="64"/>
    </row>
    <row r="546" spans="1:144" s="18" customFormat="1" ht="18" customHeight="1" hidden="1">
      <c r="A546" s="19"/>
      <c r="B546" s="20"/>
      <c r="C546" s="20">
        <v>4300</v>
      </c>
      <c r="D546" s="21" t="s">
        <v>58</v>
      </c>
      <c r="E546" s="21"/>
      <c r="F546" s="97"/>
      <c r="G546" s="6">
        <v>12000</v>
      </c>
      <c r="H546" s="6">
        <v>12000</v>
      </c>
      <c r="I546" s="6">
        <v>12000</v>
      </c>
      <c r="J546" s="6">
        <v>0</v>
      </c>
      <c r="K546" s="6">
        <v>12000</v>
      </c>
      <c r="L546" s="6">
        <v>0</v>
      </c>
      <c r="M546" s="61">
        <v>0</v>
      </c>
      <c r="N546" s="61">
        <v>0</v>
      </c>
      <c r="O546" s="61">
        <v>0</v>
      </c>
      <c r="P546" s="61">
        <v>0</v>
      </c>
      <c r="Q546" s="6">
        <v>0</v>
      </c>
      <c r="S546" s="18">
        <v>0</v>
      </c>
      <c r="T546" s="18">
        <v>0</v>
      </c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  <c r="EM546" s="64"/>
      <c r="EN546" s="64"/>
    </row>
    <row r="547" spans="1:144" s="18" customFormat="1" ht="18" customHeight="1" hidden="1">
      <c r="A547" s="19"/>
      <c r="B547" s="20"/>
      <c r="C547" s="20" t="s">
        <v>52</v>
      </c>
      <c r="D547" s="21" t="s">
        <v>59</v>
      </c>
      <c r="E547" s="21"/>
      <c r="F547" s="97"/>
      <c r="G547" s="6">
        <v>1500</v>
      </c>
      <c r="H547" s="6">
        <v>1500</v>
      </c>
      <c r="I547" s="6">
        <v>1500</v>
      </c>
      <c r="J547" s="6">
        <v>0</v>
      </c>
      <c r="K547" s="6">
        <v>1500</v>
      </c>
      <c r="L547" s="6">
        <v>0</v>
      </c>
      <c r="M547" s="61">
        <v>0</v>
      </c>
      <c r="N547" s="61">
        <v>0</v>
      </c>
      <c r="O547" s="61">
        <v>0</v>
      </c>
      <c r="P547" s="61">
        <v>0</v>
      </c>
      <c r="Q547" s="6">
        <v>0</v>
      </c>
      <c r="S547" s="18">
        <v>0</v>
      </c>
      <c r="T547" s="18">
        <v>0</v>
      </c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  <c r="EM547" s="64"/>
      <c r="EN547" s="64"/>
    </row>
    <row r="548" spans="1:144" s="18" customFormat="1" ht="28.5" customHeight="1" hidden="1">
      <c r="A548" s="19"/>
      <c r="B548" s="20">
        <v>92109</v>
      </c>
      <c r="C548" s="20"/>
      <c r="D548" s="21" t="s">
        <v>20</v>
      </c>
      <c r="E548" s="21"/>
      <c r="F548" s="97"/>
      <c r="G548" s="21">
        <f aca="true" t="shared" si="71" ref="G548:L548">SUM(G549:G549)</f>
        <v>246750</v>
      </c>
      <c r="H548" s="21">
        <f t="shared" si="71"/>
        <v>246750</v>
      </c>
      <c r="I548" s="21">
        <f t="shared" si="71"/>
        <v>0</v>
      </c>
      <c r="J548" s="21">
        <f t="shared" si="71"/>
        <v>0</v>
      </c>
      <c r="K548" s="21">
        <f t="shared" si="71"/>
        <v>0</v>
      </c>
      <c r="L548" s="21">
        <f t="shared" si="71"/>
        <v>246750</v>
      </c>
      <c r="M548" s="61">
        <v>0</v>
      </c>
      <c r="N548" s="61">
        <v>0</v>
      </c>
      <c r="O548" s="61">
        <v>0</v>
      </c>
      <c r="P548" s="61">
        <v>0</v>
      </c>
      <c r="Q548" s="6">
        <v>0</v>
      </c>
      <c r="R548" s="18">
        <v>0</v>
      </c>
      <c r="S548" s="18">
        <v>0</v>
      </c>
      <c r="T548" s="18">
        <v>0</v>
      </c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  <c r="EM548" s="64"/>
      <c r="EN548" s="64"/>
    </row>
    <row r="549" spans="1:144" s="18" customFormat="1" ht="25.5" hidden="1">
      <c r="A549" s="19"/>
      <c r="B549" s="20"/>
      <c r="C549" s="20" t="s">
        <v>151</v>
      </c>
      <c r="D549" s="21" t="s">
        <v>156</v>
      </c>
      <c r="E549" s="21"/>
      <c r="F549" s="97"/>
      <c r="G549" s="6">
        <v>246750</v>
      </c>
      <c r="H549" s="6">
        <v>246750</v>
      </c>
      <c r="I549" s="6">
        <v>0</v>
      </c>
      <c r="J549" s="6">
        <v>0</v>
      </c>
      <c r="K549" s="6">
        <v>0</v>
      </c>
      <c r="L549" s="6">
        <v>246750</v>
      </c>
      <c r="M549" s="61">
        <v>0</v>
      </c>
      <c r="N549" s="61">
        <v>0</v>
      </c>
      <c r="O549" s="61">
        <v>0</v>
      </c>
      <c r="P549" s="61">
        <v>0</v>
      </c>
      <c r="Q549" s="6">
        <v>0</v>
      </c>
      <c r="R549" s="18">
        <v>0</v>
      </c>
      <c r="S549" s="18">
        <v>0</v>
      </c>
      <c r="T549" s="18">
        <v>0</v>
      </c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  <c r="EM549" s="64"/>
      <c r="EN549" s="64"/>
    </row>
    <row r="550" spans="1:144" s="18" customFormat="1" ht="15" customHeight="1" hidden="1">
      <c r="A550" s="19"/>
      <c r="B550" s="20">
        <v>92116</v>
      </c>
      <c r="C550" s="20"/>
      <c r="D550" s="21" t="s">
        <v>21</v>
      </c>
      <c r="E550" s="21"/>
      <c r="F550" s="97"/>
      <c r="G550" s="21">
        <f>SUM(G551:G551)</f>
        <v>290200</v>
      </c>
      <c r="H550" s="21">
        <f>SUM(H551:H551)</f>
        <v>290200</v>
      </c>
      <c r="I550" s="21">
        <f>SUM(I551:I551)</f>
        <v>0</v>
      </c>
      <c r="J550" s="21">
        <f>SUM(J551:J551)</f>
        <v>0</v>
      </c>
      <c r="K550" s="21">
        <v>0</v>
      </c>
      <c r="L550" s="21">
        <f>SUM(L551:L551)</f>
        <v>290200</v>
      </c>
      <c r="M550" s="61">
        <v>0</v>
      </c>
      <c r="N550" s="61">
        <v>0</v>
      </c>
      <c r="O550" s="61">
        <v>0</v>
      </c>
      <c r="P550" s="61">
        <v>0</v>
      </c>
      <c r="Q550" s="6">
        <v>0</v>
      </c>
      <c r="R550" s="18">
        <v>0</v>
      </c>
      <c r="S550" s="18">
        <v>0</v>
      </c>
      <c r="T550" s="18">
        <v>0</v>
      </c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  <c r="EM550" s="64"/>
      <c r="EN550" s="64"/>
    </row>
    <row r="551" spans="1:144" s="18" customFormat="1" ht="25.5" hidden="1">
      <c r="A551" s="19"/>
      <c r="B551" s="20"/>
      <c r="C551" s="20" t="s">
        <v>151</v>
      </c>
      <c r="D551" s="21" t="s">
        <v>156</v>
      </c>
      <c r="E551" s="21"/>
      <c r="F551" s="97"/>
      <c r="G551" s="6">
        <v>290200</v>
      </c>
      <c r="H551" s="6">
        <v>290200</v>
      </c>
      <c r="I551" s="6">
        <v>0</v>
      </c>
      <c r="J551" s="6">
        <v>0</v>
      </c>
      <c r="K551" s="6">
        <v>0</v>
      </c>
      <c r="L551" s="6">
        <v>290200</v>
      </c>
      <c r="M551" s="61">
        <v>0</v>
      </c>
      <c r="N551" s="61">
        <v>0</v>
      </c>
      <c r="O551" s="61">
        <v>0</v>
      </c>
      <c r="P551" s="61">
        <v>0</v>
      </c>
      <c r="Q551" s="6">
        <v>0</v>
      </c>
      <c r="R551" s="18">
        <v>0</v>
      </c>
      <c r="S551" s="18">
        <v>0</v>
      </c>
      <c r="T551" s="18">
        <v>0</v>
      </c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  <c r="EM551" s="64"/>
      <c r="EN551" s="64"/>
    </row>
    <row r="552" spans="1:144" s="40" customFormat="1" ht="11.25" customHeight="1">
      <c r="A552" s="19"/>
      <c r="B552" s="20"/>
      <c r="C552" s="20"/>
      <c r="D552" s="21"/>
      <c r="E552" s="21"/>
      <c r="F552" s="52"/>
      <c r="G552" s="69"/>
      <c r="H552" s="34"/>
      <c r="I552" s="34"/>
      <c r="J552" s="34"/>
      <c r="K552" s="34"/>
      <c r="L552" s="34"/>
      <c r="M552" s="61">
        <v>0</v>
      </c>
      <c r="N552" s="61">
        <v>0</v>
      </c>
      <c r="O552" s="61">
        <v>0</v>
      </c>
      <c r="P552" s="61">
        <v>0</v>
      </c>
      <c r="Q552" s="6">
        <v>0</v>
      </c>
      <c r="R552" s="18">
        <v>0</v>
      </c>
      <c r="S552" s="18">
        <v>0</v>
      </c>
      <c r="T552" s="18">
        <v>0</v>
      </c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  <c r="EM552" s="64"/>
      <c r="EN552" s="64"/>
    </row>
    <row r="553" spans="1:144" s="18" customFormat="1" ht="21" customHeight="1">
      <c r="A553" s="15">
        <v>926</v>
      </c>
      <c r="B553" s="16"/>
      <c r="C553" s="16"/>
      <c r="D553" s="17" t="s">
        <v>234</v>
      </c>
      <c r="E553" s="17">
        <f>E554+E571+E574</f>
        <v>2000</v>
      </c>
      <c r="F553" s="98">
        <f aca="true" t="shared" si="72" ref="F553:T553">F554+F571+F574</f>
        <v>2000</v>
      </c>
      <c r="G553" s="17">
        <f t="shared" si="72"/>
        <v>320293</v>
      </c>
      <c r="H553" s="17">
        <f t="shared" si="72"/>
        <v>265293</v>
      </c>
      <c r="I553" s="17">
        <f t="shared" si="72"/>
        <v>139793</v>
      </c>
      <c r="J553" s="17">
        <f t="shared" si="72"/>
        <v>64685</v>
      </c>
      <c r="K553" s="17">
        <f t="shared" si="72"/>
        <v>75108</v>
      </c>
      <c r="L553" s="17">
        <f t="shared" si="72"/>
        <v>125000</v>
      </c>
      <c r="M553" s="17">
        <f t="shared" si="72"/>
        <v>500</v>
      </c>
      <c r="N553" s="17">
        <f t="shared" si="72"/>
        <v>0</v>
      </c>
      <c r="O553" s="17">
        <f t="shared" si="72"/>
        <v>0</v>
      </c>
      <c r="P553" s="17">
        <f t="shared" si="72"/>
        <v>0</v>
      </c>
      <c r="Q553" s="17">
        <f t="shared" si="72"/>
        <v>55000</v>
      </c>
      <c r="R553" s="17">
        <f t="shared" si="72"/>
        <v>55000</v>
      </c>
      <c r="S553" s="17">
        <f t="shared" si="72"/>
        <v>0</v>
      </c>
      <c r="T553" s="17">
        <f t="shared" si="72"/>
        <v>0</v>
      </c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  <c r="EM553" s="64"/>
      <c r="EN553" s="64"/>
    </row>
    <row r="554" spans="1:144" s="38" customFormat="1" ht="18" customHeight="1">
      <c r="A554" s="35"/>
      <c r="B554" s="37">
        <v>92601</v>
      </c>
      <c r="C554" s="37"/>
      <c r="D554" s="30" t="s">
        <v>201</v>
      </c>
      <c r="E554" s="30">
        <f>SUM(E555:E570)</f>
        <v>2000</v>
      </c>
      <c r="F554" s="100">
        <f aca="true" t="shared" si="73" ref="F554:T554">SUM(F555:F570)</f>
        <v>2000</v>
      </c>
      <c r="G554" s="30">
        <f t="shared" si="73"/>
        <v>150293</v>
      </c>
      <c r="H554" s="30">
        <f t="shared" si="73"/>
        <v>140293</v>
      </c>
      <c r="I554" s="30">
        <f t="shared" si="73"/>
        <v>139793</v>
      </c>
      <c r="J554" s="30">
        <f t="shared" si="73"/>
        <v>64685</v>
      </c>
      <c r="K554" s="30">
        <f t="shared" si="73"/>
        <v>75108</v>
      </c>
      <c r="L554" s="30">
        <f t="shared" si="73"/>
        <v>0</v>
      </c>
      <c r="M554" s="30">
        <f t="shared" si="73"/>
        <v>500</v>
      </c>
      <c r="N554" s="30">
        <f t="shared" si="73"/>
        <v>0</v>
      </c>
      <c r="O554" s="30">
        <f t="shared" si="73"/>
        <v>0</v>
      </c>
      <c r="P554" s="30">
        <f t="shared" si="73"/>
        <v>0</v>
      </c>
      <c r="Q554" s="30">
        <f t="shared" si="73"/>
        <v>10000</v>
      </c>
      <c r="R554" s="30">
        <f t="shared" si="73"/>
        <v>10000</v>
      </c>
      <c r="S554" s="30">
        <f t="shared" si="73"/>
        <v>0</v>
      </c>
      <c r="T554" s="30">
        <f t="shared" si="73"/>
        <v>0</v>
      </c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  <c r="DZ554" s="66"/>
      <c r="EA554" s="66"/>
      <c r="EB554" s="66"/>
      <c r="EC554" s="66"/>
      <c r="ED554" s="66"/>
      <c r="EE554" s="66"/>
      <c r="EF554" s="66"/>
      <c r="EG554" s="66"/>
      <c r="EH554" s="66"/>
      <c r="EI554" s="66"/>
      <c r="EJ554" s="66"/>
      <c r="EK554" s="66"/>
      <c r="EL554" s="66"/>
      <c r="EM554" s="66"/>
      <c r="EN554" s="66"/>
    </row>
    <row r="555" spans="1:144" s="38" customFormat="1" ht="27.75" customHeight="1" hidden="1">
      <c r="A555" s="35"/>
      <c r="B555" s="37"/>
      <c r="C555" s="37">
        <v>3020</v>
      </c>
      <c r="D555" s="21" t="s">
        <v>214</v>
      </c>
      <c r="E555" s="21"/>
      <c r="F555" s="97"/>
      <c r="G555" s="30">
        <v>500</v>
      </c>
      <c r="H555" s="30">
        <v>500</v>
      </c>
      <c r="I555" s="30">
        <v>0</v>
      </c>
      <c r="J555" s="30">
        <v>0</v>
      </c>
      <c r="K555" s="30">
        <v>0</v>
      </c>
      <c r="L555" s="30">
        <v>0</v>
      </c>
      <c r="M555" s="61">
        <v>500</v>
      </c>
      <c r="N555" s="61">
        <v>0</v>
      </c>
      <c r="O555" s="61">
        <v>0</v>
      </c>
      <c r="P555" s="61">
        <v>0</v>
      </c>
      <c r="Q555" s="6">
        <v>0</v>
      </c>
      <c r="R555" s="18">
        <v>0</v>
      </c>
      <c r="S555" s="18">
        <v>0</v>
      </c>
      <c r="T555" s="18">
        <v>0</v>
      </c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  <c r="DZ555" s="66"/>
      <c r="EA555" s="66"/>
      <c r="EB555" s="66"/>
      <c r="EC555" s="66"/>
      <c r="ED555" s="66"/>
      <c r="EE555" s="66"/>
      <c r="EF555" s="66"/>
      <c r="EG555" s="66"/>
      <c r="EH555" s="66"/>
      <c r="EI555" s="66"/>
      <c r="EJ555" s="66"/>
      <c r="EK555" s="66"/>
      <c r="EL555" s="66"/>
      <c r="EM555" s="66"/>
      <c r="EN555" s="66"/>
    </row>
    <row r="556" spans="1:144" s="38" customFormat="1" ht="18" customHeight="1">
      <c r="A556" s="35"/>
      <c r="B556" s="37"/>
      <c r="C556" s="37">
        <v>4010</v>
      </c>
      <c r="D556" s="30" t="s">
        <v>85</v>
      </c>
      <c r="E556" s="30"/>
      <c r="F556" s="100">
        <v>2000</v>
      </c>
      <c r="G556" s="30">
        <v>44510</v>
      </c>
      <c r="H556" s="30">
        <v>44510</v>
      </c>
      <c r="I556" s="30">
        <v>44510</v>
      </c>
      <c r="J556" s="30">
        <v>44510</v>
      </c>
      <c r="K556" s="30">
        <v>0</v>
      </c>
      <c r="L556" s="30">
        <v>0</v>
      </c>
      <c r="M556" s="61">
        <v>0</v>
      </c>
      <c r="N556" s="61">
        <v>0</v>
      </c>
      <c r="O556" s="61">
        <v>0</v>
      </c>
      <c r="P556" s="61">
        <v>0</v>
      </c>
      <c r="Q556" s="6">
        <v>0</v>
      </c>
      <c r="R556" s="18">
        <v>0</v>
      </c>
      <c r="S556" s="18">
        <v>0</v>
      </c>
      <c r="T556" s="18">
        <v>0</v>
      </c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  <c r="DZ556" s="66"/>
      <c r="EA556" s="66"/>
      <c r="EB556" s="66"/>
      <c r="EC556" s="66"/>
      <c r="ED556" s="66"/>
      <c r="EE556" s="66"/>
      <c r="EF556" s="66"/>
      <c r="EG556" s="66"/>
      <c r="EH556" s="66"/>
      <c r="EI556" s="66"/>
      <c r="EJ556" s="66"/>
      <c r="EK556" s="66"/>
      <c r="EL556" s="66"/>
      <c r="EM556" s="66"/>
      <c r="EN556" s="66"/>
    </row>
    <row r="557" spans="1:144" s="38" customFormat="1" ht="18" customHeight="1" hidden="1">
      <c r="A557" s="35"/>
      <c r="B557" s="37"/>
      <c r="C557" s="37">
        <v>4040</v>
      </c>
      <c r="D557" s="30" t="s">
        <v>86</v>
      </c>
      <c r="E557" s="30"/>
      <c r="F557" s="100"/>
      <c r="G557" s="30">
        <v>3515</v>
      </c>
      <c r="H557" s="30">
        <v>3515</v>
      </c>
      <c r="I557" s="30">
        <v>3515</v>
      </c>
      <c r="J557" s="30">
        <v>3515</v>
      </c>
      <c r="K557" s="30">
        <v>0</v>
      </c>
      <c r="L557" s="30">
        <v>0</v>
      </c>
      <c r="M557" s="61">
        <v>0</v>
      </c>
      <c r="N557" s="61">
        <v>0</v>
      </c>
      <c r="O557" s="61">
        <v>0</v>
      </c>
      <c r="P557" s="61">
        <v>0</v>
      </c>
      <c r="Q557" s="6">
        <v>0</v>
      </c>
      <c r="R557" s="18">
        <v>0</v>
      </c>
      <c r="S557" s="18">
        <v>0</v>
      </c>
      <c r="T557" s="18">
        <v>0</v>
      </c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  <c r="DZ557" s="66"/>
      <c r="EA557" s="66"/>
      <c r="EB557" s="66"/>
      <c r="EC557" s="66"/>
      <c r="ED557" s="66"/>
      <c r="EE557" s="66"/>
      <c r="EF557" s="66"/>
      <c r="EG557" s="66"/>
      <c r="EH557" s="66"/>
      <c r="EI557" s="66"/>
      <c r="EJ557" s="66"/>
      <c r="EK557" s="66"/>
      <c r="EL557" s="66"/>
      <c r="EM557" s="66"/>
      <c r="EN557" s="66"/>
    </row>
    <row r="558" spans="1:144" s="38" customFormat="1" ht="18" customHeight="1" hidden="1">
      <c r="A558" s="35"/>
      <c r="B558" s="37"/>
      <c r="C558" s="37">
        <v>4110</v>
      </c>
      <c r="D558" s="30" t="s">
        <v>54</v>
      </c>
      <c r="E558" s="30"/>
      <c r="F558" s="100"/>
      <c r="G558" s="30">
        <v>8310</v>
      </c>
      <c r="H558" s="30">
        <v>8310</v>
      </c>
      <c r="I558" s="30">
        <v>8310</v>
      </c>
      <c r="J558" s="30">
        <v>8310</v>
      </c>
      <c r="K558" s="30">
        <v>0</v>
      </c>
      <c r="L558" s="30">
        <v>0</v>
      </c>
      <c r="M558" s="61">
        <v>0</v>
      </c>
      <c r="N558" s="61">
        <v>0</v>
      </c>
      <c r="O558" s="61">
        <v>0</v>
      </c>
      <c r="P558" s="61">
        <v>0</v>
      </c>
      <c r="Q558" s="6">
        <v>0</v>
      </c>
      <c r="R558" s="18">
        <v>0</v>
      </c>
      <c r="S558" s="18">
        <v>0</v>
      </c>
      <c r="T558" s="18">
        <v>0</v>
      </c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  <c r="DZ558" s="66"/>
      <c r="EA558" s="66"/>
      <c r="EB558" s="66"/>
      <c r="EC558" s="66"/>
      <c r="ED558" s="66"/>
      <c r="EE558" s="66"/>
      <c r="EF558" s="66"/>
      <c r="EG558" s="66"/>
      <c r="EH558" s="66"/>
      <c r="EI558" s="66"/>
      <c r="EJ558" s="66"/>
      <c r="EK558" s="66"/>
      <c r="EL558" s="66"/>
      <c r="EM558" s="66"/>
      <c r="EN558" s="66"/>
    </row>
    <row r="559" spans="1:144" s="38" customFormat="1" ht="18" customHeight="1" hidden="1">
      <c r="A559" s="35"/>
      <c r="B559" s="37"/>
      <c r="C559" s="37">
        <v>4120</v>
      </c>
      <c r="D559" s="30" t="s">
        <v>87</v>
      </c>
      <c r="E559" s="30"/>
      <c r="F559" s="100"/>
      <c r="G559" s="30">
        <v>1350</v>
      </c>
      <c r="H559" s="30">
        <v>1350</v>
      </c>
      <c r="I559" s="30">
        <v>1350</v>
      </c>
      <c r="J559" s="30">
        <v>1350</v>
      </c>
      <c r="K559" s="30">
        <v>0</v>
      </c>
      <c r="L559" s="30">
        <v>0</v>
      </c>
      <c r="M559" s="61">
        <v>0</v>
      </c>
      <c r="N559" s="61">
        <v>0</v>
      </c>
      <c r="O559" s="61">
        <v>0</v>
      </c>
      <c r="P559" s="61">
        <v>0</v>
      </c>
      <c r="Q559" s="6">
        <v>0</v>
      </c>
      <c r="R559" s="18"/>
      <c r="S559" s="18">
        <v>0</v>
      </c>
      <c r="T559" s="18">
        <v>0</v>
      </c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  <c r="DZ559" s="66"/>
      <c r="EA559" s="66"/>
      <c r="EB559" s="66"/>
      <c r="EC559" s="66"/>
      <c r="ED559" s="66"/>
      <c r="EE559" s="66"/>
      <c r="EF559" s="66"/>
      <c r="EG559" s="66"/>
      <c r="EH559" s="66"/>
      <c r="EI559" s="66"/>
      <c r="EJ559" s="66"/>
      <c r="EK559" s="66"/>
      <c r="EL559" s="66"/>
      <c r="EM559" s="66"/>
      <c r="EN559" s="66"/>
    </row>
    <row r="560" spans="1:144" s="38" customFormat="1" ht="18" customHeight="1">
      <c r="A560" s="35"/>
      <c r="B560" s="37"/>
      <c r="C560" s="37">
        <v>4170</v>
      </c>
      <c r="D560" s="30" t="s">
        <v>55</v>
      </c>
      <c r="E560" s="30">
        <v>2000</v>
      </c>
      <c r="F560" s="100"/>
      <c r="G560" s="30">
        <v>7000</v>
      </c>
      <c r="H560" s="30">
        <v>7000</v>
      </c>
      <c r="I560" s="30">
        <v>7000</v>
      </c>
      <c r="J560" s="30">
        <v>7000</v>
      </c>
      <c r="K560" s="30">
        <v>0</v>
      </c>
      <c r="L560" s="30">
        <v>0</v>
      </c>
      <c r="M560" s="61">
        <v>0</v>
      </c>
      <c r="N560" s="61">
        <v>0</v>
      </c>
      <c r="O560" s="61">
        <v>0</v>
      </c>
      <c r="P560" s="61">
        <v>0</v>
      </c>
      <c r="Q560" s="6">
        <v>0</v>
      </c>
      <c r="R560" s="18"/>
      <c r="S560" s="18">
        <v>0</v>
      </c>
      <c r="T560" s="18">
        <v>0</v>
      </c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  <c r="DZ560" s="66"/>
      <c r="EA560" s="66"/>
      <c r="EB560" s="66"/>
      <c r="EC560" s="66"/>
      <c r="ED560" s="66"/>
      <c r="EE560" s="66"/>
      <c r="EF560" s="66"/>
      <c r="EG560" s="66"/>
      <c r="EH560" s="66"/>
      <c r="EI560" s="66"/>
      <c r="EJ560" s="66"/>
      <c r="EK560" s="66"/>
      <c r="EL560" s="66"/>
      <c r="EM560" s="66"/>
      <c r="EN560" s="66"/>
    </row>
    <row r="561" spans="1:144" s="38" customFormat="1" ht="18" customHeight="1" hidden="1">
      <c r="A561" s="35"/>
      <c r="B561" s="37"/>
      <c r="C561" s="37">
        <v>4210</v>
      </c>
      <c r="D561" s="30" t="s">
        <v>56</v>
      </c>
      <c r="E561" s="30"/>
      <c r="F561" s="100"/>
      <c r="G561" s="30">
        <v>32638</v>
      </c>
      <c r="H561" s="30">
        <v>32638</v>
      </c>
      <c r="I561" s="30">
        <v>32638</v>
      </c>
      <c r="J561" s="30">
        <v>0</v>
      </c>
      <c r="K561" s="30">
        <v>32638</v>
      </c>
      <c r="L561" s="30">
        <v>0</v>
      </c>
      <c r="M561" s="61">
        <v>0</v>
      </c>
      <c r="N561" s="61">
        <v>0</v>
      </c>
      <c r="O561" s="61">
        <v>0</v>
      </c>
      <c r="P561" s="61">
        <v>0</v>
      </c>
      <c r="Q561" s="6">
        <v>0</v>
      </c>
      <c r="R561" s="18">
        <v>0</v>
      </c>
      <c r="S561" s="18">
        <v>0</v>
      </c>
      <c r="T561" s="18">
        <v>0</v>
      </c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  <c r="DZ561" s="66"/>
      <c r="EA561" s="66"/>
      <c r="EB561" s="66"/>
      <c r="EC561" s="66"/>
      <c r="ED561" s="66"/>
      <c r="EE561" s="66"/>
      <c r="EF561" s="66"/>
      <c r="EG561" s="66"/>
      <c r="EH561" s="66"/>
      <c r="EI561" s="66"/>
      <c r="EJ561" s="66"/>
      <c r="EK561" s="66"/>
      <c r="EL561" s="66"/>
      <c r="EM561" s="66"/>
      <c r="EN561" s="66"/>
    </row>
    <row r="562" spans="1:144" s="38" customFormat="1" ht="27" customHeight="1" hidden="1">
      <c r="A562" s="35"/>
      <c r="B562" s="37"/>
      <c r="C562" s="37">
        <v>4230</v>
      </c>
      <c r="D562" s="21" t="s">
        <v>215</v>
      </c>
      <c r="E562" s="21"/>
      <c r="F562" s="97"/>
      <c r="G562" s="30">
        <v>1000</v>
      </c>
      <c r="H562" s="30">
        <v>1000</v>
      </c>
      <c r="I562" s="30">
        <v>1000</v>
      </c>
      <c r="J562" s="30">
        <v>0</v>
      </c>
      <c r="K562" s="30">
        <v>1000</v>
      </c>
      <c r="L562" s="30">
        <v>0</v>
      </c>
      <c r="M562" s="61">
        <v>0</v>
      </c>
      <c r="N562" s="61">
        <v>0</v>
      </c>
      <c r="O562" s="61">
        <v>0</v>
      </c>
      <c r="P562" s="61">
        <v>0</v>
      </c>
      <c r="Q562" s="6">
        <v>0</v>
      </c>
      <c r="R562" s="18">
        <v>0</v>
      </c>
      <c r="S562" s="18">
        <v>0</v>
      </c>
      <c r="T562" s="18">
        <v>0</v>
      </c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  <c r="DZ562" s="66"/>
      <c r="EA562" s="66"/>
      <c r="EB562" s="66"/>
      <c r="EC562" s="66"/>
      <c r="ED562" s="66"/>
      <c r="EE562" s="66"/>
      <c r="EF562" s="66"/>
      <c r="EG562" s="66"/>
      <c r="EH562" s="66"/>
      <c r="EI562" s="66"/>
      <c r="EJ562" s="66"/>
      <c r="EK562" s="66"/>
      <c r="EL562" s="66"/>
      <c r="EM562" s="66"/>
      <c r="EN562" s="66"/>
    </row>
    <row r="563" spans="1:144" s="38" customFormat="1" ht="18" customHeight="1" hidden="1">
      <c r="A563" s="35"/>
      <c r="B563" s="37"/>
      <c r="C563" s="37">
        <v>4260</v>
      </c>
      <c r="D563" s="30" t="s">
        <v>64</v>
      </c>
      <c r="E563" s="30"/>
      <c r="F563" s="100"/>
      <c r="G563" s="30">
        <v>19000</v>
      </c>
      <c r="H563" s="30">
        <v>19000</v>
      </c>
      <c r="I563" s="30">
        <v>19000</v>
      </c>
      <c r="J563" s="30">
        <v>0</v>
      </c>
      <c r="K563" s="30">
        <v>19000</v>
      </c>
      <c r="L563" s="30">
        <v>0</v>
      </c>
      <c r="M563" s="61">
        <v>0</v>
      </c>
      <c r="N563" s="61">
        <v>0</v>
      </c>
      <c r="O563" s="61">
        <v>0</v>
      </c>
      <c r="P563" s="61">
        <v>0</v>
      </c>
      <c r="Q563" s="6">
        <v>0</v>
      </c>
      <c r="R563" s="18">
        <v>0</v>
      </c>
      <c r="S563" s="18">
        <v>0</v>
      </c>
      <c r="T563" s="18">
        <v>0</v>
      </c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  <c r="DZ563" s="66"/>
      <c r="EA563" s="66"/>
      <c r="EB563" s="66"/>
      <c r="EC563" s="66"/>
      <c r="ED563" s="66"/>
      <c r="EE563" s="66"/>
      <c r="EF563" s="66"/>
      <c r="EG563" s="66"/>
      <c r="EH563" s="66"/>
      <c r="EI563" s="66"/>
      <c r="EJ563" s="66"/>
      <c r="EK563" s="66"/>
      <c r="EL563" s="66"/>
      <c r="EM563" s="66"/>
      <c r="EN563" s="66"/>
    </row>
    <row r="564" spans="1:144" s="38" customFormat="1" ht="18" customHeight="1" hidden="1">
      <c r="A564" s="35"/>
      <c r="B564" s="37"/>
      <c r="C564" s="37">
        <v>4270</v>
      </c>
      <c r="D564" s="30" t="s">
        <v>57</v>
      </c>
      <c r="E564" s="30"/>
      <c r="F564" s="100"/>
      <c r="G564" s="30">
        <v>3500</v>
      </c>
      <c r="H564" s="30">
        <v>3500</v>
      </c>
      <c r="I564" s="30">
        <v>3500</v>
      </c>
      <c r="J564" s="30">
        <v>0</v>
      </c>
      <c r="K564" s="30">
        <v>3500</v>
      </c>
      <c r="L564" s="30">
        <v>0</v>
      </c>
      <c r="M564" s="61">
        <v>0</v>
      </c>
      <c r="N564" s="61">
        <v>0</v>
      </c>
      <c r="O564" s="61">
        <v>0</v>
      </c>
      <c r="P564" s="61">
        <v>0</v>
      </c>
      <c r="Q564" s="6">
        <v>0</v>
      </c>
      <c r="R564" s="18">
        <v>0</v>
      </c>
      <c r="S564" s="18">
        <v>0</v>
      </c>
      <c r="T564" s="18">
        <v>0</v>
      </c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  <c r="DZ564" s="66"/>
      <c r="EA564" s="66"/>
      <c r="EB564" s="66"/>
      <c r="EC564" s="66"/>
      <c r="ED564" s="66"/>
      <c r="EE564" s="66"/>
      <c r="EF564" s="66"/>
      <c r="EG564" s="66"/>
      <c r="EH564" s="66"/>
      <c r="EI564" s="66"/>
      <c r="EJ564" s="66"/>
      <c r="EK564" s="66"/>
      <c r="EL564" s="66"/>
      <c r="EM564" s="66"/>
      <c r="EN564" s="66"/>
    </row>
    <row r="565" spans="1:144" s="38" customFormat="1" ht="18" customHeight="1" hidden="1">
      <c r="A565" s="35"/>
      <c r="B565" s="37"/>
      <c r="C565" s="37">
        <v>4280</v>
      </c>
      <c r="D565" s="30" t="s">
        <v>88</v>
      </c>
      <c r="E565" s="30"/>
      <c r="F565" s="100"/>
      <c r="G565" s="30">
        <v>108</v>
      </c>
      <c r="H565" s="30">
        <v>108</v>
      </c>
      <c r="I565" s="30">
        <v>108</v>
      </c>
      <c r="J565" s="30">
        <v>0</v>
      </c>
      <c r="K565" s="30">
        <v>108</v>
      </c>
      <c r="L565" s="30">
        <v>0</v>
      </c>
      <c r="M565" s="61">
        <v>0</v>
      </c>
      <c r="N565" s="61">
        <v>0</v>
      </c>
      <c r="O565" s="61">
        <v>0</v>
      </c>
      <c r="P565" s="61">
        <v>0</v>
      </c>
      <c r="Q565" s="6">
        <v>0</v>
      </c>
      <c r="R565" s="18"/>
      <c r="S565" s="18">
        <v>0</v>
      </c>
      <c r="T565" s="18">
        <v>0</v>
      </c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  <c r="DZ565" s="66"/>
      <c r="EA565" s="66"/>
      <c r="EB565" s="66"/>
      <c r="EC565" s="66"/>
      <c r="ED565" s="66"/>
      <c r="EE565" s="66"/>
      <c r="EF565" s="66"/>
      <c r="EG565" s="66"/>
      <c r="EH565" s="66"/>
      <c r="EI565" s="66"/>
      <c r="EJ565" s="66"/>
      <c r="EK565" s="66"/>
      <c r="EL565" s="66"/>
      <c r="EM565" s="66"/>
      <c r="EN565" s="66"/>
    </row>
    <row r="566" spans="1:144" s="38" customFormat="1" ht="18" customHeight="1" hidden="1">
      <c r="A566" s="35"/>
      <c r="B566" s="37"/>
      <c r="C566" s="37">
        <v>4300</v>
      </c>
      <c r="D566" s="30" t="s">
        <v>58</v>
      </c>
      <c r="E566" s="30"/>
      <c r="F566" s="100"/>
      <c r="G566" s="30">
        <v>14000</v>
      </c>
      <c r="H566" s="30">
        <v>14000</v>
      </c>
      <c r="I566" s="30">
        <v>14000</v>
      </c>
      <c r="J566" s="30">
        <v>0</v>
      </c>
      <c r="K566" s="30">
        <v>14000</v>
      </c>
      <c r="L566" s="30">
        <v>0</v>
      </c>
      <c r="M566" s="61">
        <v>0</v>
      </c>
      <c r="N566" s="61">
        <v>0</v>
      </c>
      <c r="O566" s="61">
        <v>0</v>
      </c>
      <c r="P566" s="61">
        <v>0</v>
      </c>
      <c r="Q566" s="6">
        <v>0</v>
      </c>
      <c r="R566" s="18"/>
      <c r="S566" s="18">
        <v>0</v>
      </c>
      <c r="T566" s="18">
        <v>0</v>
      </c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  <c r="DZ566" s="66"/>
      <c r="EA566" s="66"/>
      <c r="EB566" s="66"/>
      <c r="EC566" s="66"/>
      <c r="ED566" s="66"/>
      <c r="EE566" s="66"/>
      <c r="EF566" s="66"/>
      <c r="EG566" s="66"/>
      <c r="EH566" s="66"/>
      <c r="EI566" s="66"/>
      <c r="EJ566" s="66"/>
      <c r="EK566" s="66"/>
      <c r="EL566" s="66"/>
      <c r="EM566" s="66"/>
      <c r="EN566" s="66"/>
    </row>
    <row r="567" spans="1:144" s="38" customFormat="1" ht="39" customHeight="1" hidden="1">
      <c r="A567" s="35"/>
      <c r="B567" s="37"/>
      <c r="C567" s="37">
        <v>4370</v>
      </c>
      <c r="D567" s="21" t="s">
        <v>216</v>
      </c>
      <c r="E567" s="21"/>
      <c r="F567" s="97"/>
      <c r="G567" s="30">
        <v>1674</v>
      </c>
      <c r="H567" s="30">
        <v>1674</v>
      </c>
      <c r="I567" s="30">
        <v>1674</v>
      </c>
      <c r="J567" s="30">
        <v>0</v>
      </c>
      <c r="K567" s="30">
        <v>1674</v>
      </c>
      <c r="L567" s="30">
        <v>0</v>
      </c>
      <c r="M567" s="61">
        <v>0</v>
      </c>
      <c r="N567" s="61">
        <v>0</v>
      </c>
      <c r="O567" s="61">
        <v>0</v>
      </c>
      <c r="P567" s="61">
        <v>0</v>
      </c>
      <c r="Q567" s="6">
        <v>0</v>
      </c>
      <c r="R567" s="18">
        <v>0</v>
      </c>
      <c r="S567" s="18">
        <v>0</v>
      </c>
      <c r="T567" s="18">
        <v>0</v>
      </c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  <c r="DZ567" s="66"/>
      <c r="EA567" s="66"/>
      <c r="EB567" s="66"/>
      <c r="EC567" s="66"/>
      <c r="ED567" s="66"/>
      <c r="EE567" s="66"/>
      <c r="EF567" s="66"/>
      <c r="EG567" s="66"/>
      <c r="EH567" s="66"/>
      <c r="EI567" s="66"/>
      <c r="EJ567" s="66"/>
      <c r="EK567" s="66"/>
      <c r="EL567" s="66"/>
      <c r="EM567" s="66"/>
      <c r="EN567" s="66"/>
    </row>
    <row r="568" spans="1:144" s="38" customFormat="1" ht="18" customHeight="1" hidden="1">
      <c r="A568" s="35"/>
      <c r="B568" s="37"/>
      <c r="C568" s="37">
        <v>4430</v>
      </c>
      <c r="D568" s="21" t="s">
        <v>59</v>
      </c>
      <c r="E568" s="21"/>
      <c r="F568" s="97"/>
      <c r="G568" s="30">
        <v>1000</v>
      </c>
      <c r="H568" s="30">
        <v>1000</v>
      </c>
      <c r="I568" s="30">
        <v>1000</v>
      </c>
      <c r="J568" s="30">
        <v>0</v>
      </c>
      <c r="K568" s="30">
        <v>1000</v>
      </c>
      <c r="L568" s="30">
        <v>0</v>
      </c>
      <c r="M568" s="61">
        <v>0</v>
      </c>
      <c r="N568" s="61">
        <v>0</v>
      </c>
      <c r="O568" s="61">
        <v>0</v>
      </c>
      <c r="P568" s="61">
        <v>0</v>
      </c>
      <c r="Q568" s="6">
        <v>0</v>
      </c>
      <c r="R568" s="18">
        <v>0</v>
      </c>
      <c r="S568" s="18">
        <v>0</v>
      </c>
      <c r="T568" s="18">
        <v>0</v>
      </c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  <c r="DZ568" s="66"/>
      <c r="EA568" s="66"/>
      <c r="EB568" s="66"/>
      <c r="EC568" s="66"/>
      <c r="ED568" s="66"/>
      <c r="EE568" s="66"/>
      <c r="EF568" s="66"/>
      <c r="EG568" s="66"/>
      <c r="EH568" s="66"/>
      <c r="EI568" s="66"/>
      <c r="EJ568" s="66"/>
      <c r="EK568" s="66"/>
      <c r="EL568" s="66"/>
      <c r="EM568" s="66"/>
      <c r="EN568" s="66"/>
    </row>
    <row r="569" spans="1:144" s="38" customFormat="1" ht="18" customHeight="1" hidden="1">
      <c r="A569" s="35"/>
      <c r="B569" s="37"/>
      <c r="C569" s="37">
        <v>4440</v>
      </c>
      <c r="D569" s="21" t="s">
        <v>132</v>
      </c>
      <c r="E569" s="21"/>
      <c r="F569" s="97"/>
      <c r="G569" s="30">
        <v>2188</v>
      </c>
      <c r="H569" s="30">
        <v>2188</v>
      </c>
      <c r="I569" s="30">
        <v>2188</v>
      </c>
      <c r="J569" s="30">
        <v>0</v>
      </c>
      <c r="K569" s="30">
        <v>2188</v>
      </c>
      <c r="L569" s="30">
        <v>0</v>
      </c>
      <c r="M569" s="61">
        <v>0</v>
      </c>
      <c r="N569" s="61">
        <v>0</v>
      </c>
      <c r="O569" s="61">
        <v>0</v>
      </c>
      <c r="P569" s="61">
        <v>0</v>
      </c>
      <c r="Q569" s="6">
        <v>0</v>
      </c>
      <c r="R569" s="18">
        <v>0</v>
      </c>
      <c r="S569" s="18">
        <v>0</v>
      </c>
      <c r="T569" s="18">
        <v>0</v>
      </c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  <c r="DZ569" s="66"/>
      <c r="EA569" s="66"/>
      <c r="EB569" s="66"/>
      <c r="EC569" s="66"/>
      <c r="ED569" s="66"/>
      <c r="EE569" s="66"/>
      <c r="EF569" s="66"/>
      <c r="EG569" s="66"/>
      <c r="EH569" s="66"/>
      <c r="EI569" s="66"/>
      <c r="EJ569" s="66"/>
      <c r="EK569" s="66"/>
      <c r="EL569" s="66"/>
      <c r="EM569" s="66"/>
      <c r="EN569" s="66"/>
    </row>
    <row r="570" spans="1:144" s="38" customFormat="1" ht="25.5" customHeight="1" hidden="1">
      <c r="A570" s="35"/>
      <c r="B570" s="37"/>
      <c r="C570" s="37">
        <v>6050</v>
      </c>
      <c r="D570" s="21" t="s">
        <v>66</v>
      </c>
      <c r="E570" s="21"/>
      <c r="F570" s="97"/>
      <c r="G570" s="30">
        <v>10000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61">
        <v>0</v>
      </c>
      <c r="N570" s="61">
        <v>0</v>
      </c>
      <c r="O570" s="61">
        <v>0</v>
      </c>
      <c r="P570" s="61">
        <v>0</v>
      </c>
      <c r="Q570" s="6">
        <v>10000</v>
      </c>
      <c r="R570" s="18">
        <v>10000</v>
      </c>
      <c r="S570" s="18">
        <v>0</v>
      </c>
      <c r="T570" s="18">
        <v>0</v>
      </c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  <c r="DZ570" s="66"/>
      <c r="EA570" s="66"/>
      <c r="EB570" s="66"/>
      <c r="EC570" s="66"/>
      <c r="ED570" s="66"/>
      <c r="EE570" s="66"/>
      <c r="EF570" s="66"/>
      <c r="EG570" s="66"/>
      <c r="EH570" s="66"/>
      <c r="EI570" s="66"/>
      <c r="EJ570" s="66"/>
      <c r="EK570" s="66"/>
      <c r="EL570" s="66"/>
      <c r="EM570" s="66"/>
      <c r="EN570" s="66"/>
    </row>
    <row r="571" spans="1:144" s="38" customFormat="1" ht="18" customHeight="1" hidden="1">
      <c r="A571" s="35"/>
      <c r="B571" s="37">
        <v>92605</v>
      </c>
      <c r="C571" s="37"/>
      <c r="D571" s="21" t="s">
        <v>236</v>
      </c>
      <c r="E571" s="21">
        <f>E572</f>
        <v>0</v>
      </c>
      <c r="F571" s="97">
        <f aca="true" t="shared" si="74" ref="F571:T571">F572</f>
        <v>0</v>
      </c>
      <c r="G571" s="21">
        <f t="shared" si="74"/>
        <v>125000</v>
      </c>
      <c r="H571" s="21">
        <f t="shared" si="74"/>
        <v>125000</v>
      </c>
      <c r="I571" s="21">
        <f t="shared" si="74"/>
        <v>0</v>
      </c>
      <c r="J571" s="21">
        <f t="shared" si="74"/>
        <v>0</v>
      </c>
      <c r="K571" s="21">
        <f t="shared" si="74"/>
        <v>0</v>
      </c>
      <c r="L571" s="21">
        <f t="shared" si="74"/>
        <v>125000</v>
      </c>
      <c r="M571" s="21">
        <f t="shared" si="74"/>
        <v>0</v>
      </c>
      <c r="N571" s="21">
        <f t="shared" si="74"/>
        <v>0</v>
      </c>
      <c r="O571" s="21">
        <f t="shared" si="74"/>
        <v>0</v>
      </c>
      <c r="P571" s="21">
        <f t="shared" si="74"/>
        <v>0</v>
      </c>
      <c r="Q571" s="21">
        <f t="shared" si="74"/>
        <v>0</v>
      </c>
      <c r="R571" s="21">
        <f t="shared" si="74"/>
        <v>0</v>
      </c>
      <c r="S571" s="21">
        <f t="shared" si="74"/>
        <v>0</v>
      </c>
      <c r="T571" s="21">
        <f t="shared" si="74"/>
        <v>0</v>
      </c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  <c r="DZ571" s="66"/>
      <c r="EA571" s="66"/>
      <c r="EB571" s="66"/>
      <c r="EC571" s="66"/>
      <c r="ED571" s="66"/>
      <c r="EE571" s="66"/>
      <c r="EF571" s="66"/>
      <c r="EG571" s="66"/>
      <c r="EH571" s="66"/>
      <c r="EI571" s="66"/>
      <c r="EJ571" s="66"/>
      <c r="EK571" s="66"/>
      <c r="EL571" s="66"/>
      <c r="EM571" s="66"/>
      <c r="EN571" s="66"/>
    </row>
    <row r="572" spans="1:144" s="38" customFormat="1" ht="52.5" customHeight="1" hidden="1">
      <c r="A572" s="35"/>
      <c r="B572" s="37"/>
      <c r="C572" s="20" t="s">
        <v>102</v>
      </c>
      <c r="D572" s="21" t="s">
        <v>237</v>
      </c>
      <c r="E572" s="21"/>
      <c r="F572" s="97"/>
      <c r="G572" s="30">
        <v>125000</v>
      </c>
      <c r="H572" s="30">
        <v>125000</v>
      </c>
      <c r="I572" s="30">
        <v>0</v>
      </c>
      <c r="J572" s="30">
        <v>0</v>
      </c>
      <c r="K572" s="30">
        <v>0</v>
      </c>
      <c r="L572" s="30">
        <v>125000</v>
      </c>
      <c r="M572" s="61">
        <v>0</v>
      </c>
      <c r="N572" s="61">
        <v>0</v>
      </c>
      <c r="O572" s="61">
        <v>0</v>
      </c>
      <c r="P572" s="61">
        <v>0</v>
      </c>
      <c r="Q572" s="6">
        <v>0</v>
      </c>
      <c r="R572" s="18">
        <v>0</v>
      </c>
      <c r="S572" s="18">
        <v>0</v>
      </c>
      <c r="T572" s="18">
        <v>0</v>
      </c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  <c r="DZ572" s="66"/>
      <c r="EA572" s="66"/>
      <c r="EB572" s="66"/>
      <c r="EC572" s="66"/>
      <c r="ED572" s="66"/>
      <c r="EE572" s="66"/>
      <c r="EF572" s="66"/>
      <c r="EG572" s="66"/>
      <c r="EH572" s="66"/>
      <c r="EI572" s="66"/>
      <c r="EJ572" s="66"/>
      <c r="EK572" s="66"/>
      <c r="EL572" s="66"/>
      <c r="EM572" s="66"/>
      <c r="EN572" s="66"/>
    </row>
    <row r="573" spans="1:144" s="38" customFormat="1" ht="25.5" customHeight="1" hidden="1">
      <c r="A573" s="35"/>
      <c r="B573" s="37">
        <v>92695</v>
      </c>
      <c r="C573" s="37"/>
      <c r="D573" s="21" t="s">
        <v>6</v>
      </c>
      <c r="E573" s="21">
        <f>E574</f>
        <v>0</v>
      </c>
      <c r="F573" s="97">
        <f aca="true" t="shared" si="75" ref="F573:T573">F574</f>
        <v>0</v>
      </c>
      <c r="G573" s="21">
        <f t="shared" si="75"/>
        <v>45000</v>
      </c>
      <c r="H573" s="21">
        <f t="shared" si="75"/>
        <v>0</v>
      </c>
      <c r="I573" s="21">
        <f t="shared" si="75"/>
        <v>0</v>
      </c>
      <c r="J573" s="21">
        <f t="shared" si="75"/>
        <v>0</v>
      </c>
      <c r="K573" s="21">
        <f t="shared" si="75"/>
        <v>0</v>
      </c>
      <c r="L573" s="21">
        <f t="shared" si="75"/>
        <v>0</v>
      </c>
      <c r="M573" s="21">
        <f t="shared" si="75"/>
        <v>0</v>
      </c>
      <c r="N573" s="21">
        <f t="shared" si="75"/>
        <v>0</v>
      </c>
      <c r="O573" s="21">
        <f t="shared" si="75"/>
        <v>0</v>
      </c>
      <c r="P573" s="21">
        <f t="shared" si="75"/>
        <v>0</v>
      </c>
      <c r="Q573" s="21">
        <f t="shared" si="75"/>
        <v>45000</v>
      </c>
      <c r="R573" s="21">
        <f t="shared" si="75"/>
        <v>45000</v>
      </c>
      <c r="S573" s="21">
        <f t="shared" si="75"/>
        <v>0</v>
      </c>
      <c r="T573" s="21">
        <f t="shared" si="75"/>
        <v>0</v>
      </c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  <c r="DZ573" s="66"/>
      <c r="EA573" s="66"/>
      <c r="EB573" s="66"/>
      <c r="EC573" s="66"/>
      <c r="ED573" s="66"/>
      <c r="EE573" s="66"/>
      <c r="EF573" s="66"/>
      <c r="EG573" s="66"/>
      <c r="EH573" s="66"/>
      <c r="EI573" s="66"/>
      <c r="EJ573" s="66"/>
      <c r="EK573" s="66"/>
      <c r="EL573" s="66"/>
      <c r="EM573" s="66"/>
      <c r="EN573" s="66"/>
    </row>
    <row r="574" spans="1:144" s="108" customFormat="1" ht="25.5" customHeight="1" hidden="1">
      <c r="A574" s="101"/>
      <c r="B574" s="102"/>
      <c r="C574" s="102">
        <v>6050</v>
      </c>
      <c r="D574" s="45" t="s">
        <v>66</v>
      </c>
      <c r="E574" s="45"/>
      <c r="F574" s="103"/>
      <c r="G574" s="104">
        <v>45000</v>
      </c>
      <c r="H574" s="104">
        <v>0</v>
      </c>
      <c r="I574" s="104">
        <v>0</v>
      </c>
      <c r="J574" s="104">
        <v>0</v>
      </c>
      <c r="K574" s="104">
        <v>0</v>
      </c>
      <c r="L574" s="104">
        <v>0</v>
      </c>
      <c r="M574" s="105">
        <v>0</v>
      </c>
      <c r="N574" s="105">
        <v>0</v>
      </c>
      <c r="O574" s="105">
        <v>0</v>
      </c>
      <c r="P574" s="105">
        <v>0</v>
      </c>
      <c r="Q574" s="106">
        <v>45000</v>
      </c>
      <c r="R574" s="107">
        <v>45000</v>
      </c>
      <c r="S574" s="107">
        <v>0</v>
      </c>
      <c r="T574" s="107">
        <v>0</v>
      </c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  <c r="DZ574" s="66"/>
      <c r="EA574" s="66"/>
      <c r="EB574" s="66"/>
      <c r="EC574" s="66"/>
      <c r="ED574" s="66"/>
      <c r="EE574" s="66"/>
      <c r="EF574" s="66"/>
      <c r="EG574" s="66"/>
      <c r="EH574" s="66"/>
      <c r="EI574" s="66"/>
      <c r="EJ574" s="66"/>
      <c r="EK574" s="66"/>
      <c r="EL574" s="66"/>
      <c r="EM574" s="66"/>
      <c r="EN574" s="66"/>
    </row>
    <row r="575" spans="1:144" s="108" customFormat="1" ht="25.5" customHeight="1">
      <c r="A575" s="35"/>
      <c r="B575" s="37"/>
      <c r="C575" s="37"/>
      <c r="D575" s="25" t="s">
        <v>235</v>
      </c>
      <c r="E575" s="25">
        <f aca="true" t="shared" si="76" ref="E575:T575">E553+E541+E488+E458+E423+E352+E322+E192+E181+E188+E173+E147+E141+E75+E71+E65+E45+E25+E18+E8</f>
        <v>29414</v>
      </c>
      <c r="F575" s="25">
        <f t="shared" si="76"/>
        <v>19162</v>
      </c>
      <c r="G575" s="25">
        <f t="shared" si="76"/>
        <v>18016918</v>
      </c>
      <c r="H575" s="25">
        <f t="shared" si="76"/>
        <v>14924974</v>
      </c>
      <c r="I575" s="25">
        <f t="shared" si="76"/>
        <v>10374249</v>
      </c>
      <c r="J575" s="25">
        <f t="shared" si="76"/>
        <v>6990887</v>
      </c>
      <c r="K575" s="25">
        <f t="shared" si="76"/>
        <v>3383362</v>
      </c>
      <c r="L575" s="25">
        <f t="shared" si="76"/>
        <v>667951</v>
      </c>
      <c r="M575" s="25">
        <f t="shared" si="76"/>
        <v>3575894</v>
      </c>
      <c r="N575" s="25">
        <f t="shared" si="76"/>
        <v>216213</v>
      </c>
      <c r="O575" s="25">
        <f t="shared" si="76"/>
        <v>20931</v>
      </c>
      <c r="P575" s="25">
        <f t="shared" si="76"/>
        <v>69736</v>
      </c>
      <c r="Q575" s="25">
        <f t="shared" si="76"/>
        <v>3091944</v>
      </c>
      <c r="R575" s="25">
        <f t="shared" si="76"/>
        <v>3091944</v>
      </c>
      <c r="S575" s="25">
        <f t="shared" si="76"/>
        <v>2252481</v>
      </c>
      <c r="T575" s="25">
        <f t="shared" si="76"/>
        <v>0</v>
      </c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  <c r="DZ575" s="66"/>
      <c r="EA575" s="66"/>
      <c r="EB575" s="66"/>
      <c r="EC575" s="66"/>
      <c r="ED575" s="66"/>
      <c r="EE575" s="66"/>
      <c r="EF575" s="66"/>
      <c r="EG575" s="66"/>
      <c r="EH575" s="66"/>
      <c r="EI575" s="66"/>
      <c r="EJ575" s="66"/>
      <c r="EK575" s="66"/>
      <c r="EL575" s="66"/>
      <c r="EM575" s="66"/>
      <c r="EN575" s="66"/>
    </row>
    <row r="576" spans="7:17" ht="12.75">
      <c r="G576" s="96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7:17" ht="12.75">
      <c r="G577" s="96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7:17" ht="12.75">
      <c r="G578" s="96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7:17" ht="12.75">
      <c r="G579" s="96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7:17" ht="12.75">
      <c r="G580" s="96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7:17" ht="12.75">
      <c r="G581" s="96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7:17" ht="12.75">
      <c r="G582" s="96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7:17" ht="12.75">
      <c r="G583" s="96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7:17" ht="12.75">
      <c r="G584" s="96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7:17" ht="13.5" customHeight="1">
      <c r="G585" s="96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7:17" ht="12.75">
      <c r="G586" s="96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7:17" ht="12.75">
      <c r="G587" s="96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7:17" ht="12.75">
      <c r="G588" s="96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7:17" ht="12.75">
      <c r="G589" s="96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7:17" ht="12.75">
      <c r="G590" s="96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7:17" ht="12.75">
      <c r="G591" s="96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7:17" ht="12.75">
      <c r="G592" s="96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7:17" ht="12.75">
      <c r="G593" s="96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7:17" ht="12.75">
      <c r="G594" s="96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7:17" ht="12.75">
      <c r="G595" s="96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7:17" ht="12.75">
      <c r="G596" s="96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7:17" ht="12.75">
      <c r="G597" s="96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7:17" ht="12.75">
      <c r="G598" s="96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7:17" ht="12.75">
      <c r="G599" s="96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7:17" ht="12.75">
      <c r="G600" s="96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7:17" ht="12.75">
      <c r="G601" s="96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7:17" ht="12.75">
      <c r="G602" s="96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7:17" ht="12.75">
      <c r="G603" s="96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7:17" ht="12.75">
      <c r="G604" s="96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7:17" ht="12.75">
      <c r="G605" s="96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7:17" ht="12.75">
      <c r="G606" s="96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7:17" ht="12.75">
      <c r="G607" s="96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7:17" ht="12.75">
      <c r="G608" s="96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7:17" ht="12.75">
      <c r="G609" s="96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7:17" ht="12.75">
      <c r="G610" s="96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7:17" ht="12.75">
      <c r="G611" s="96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7:17" ht="12.75">
      <c r="G612" s="96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7:17" ht="12.75">
      <c r="G613" s="96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7:17" ht="12.75">
      <c r="G614" s="96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7:17" ht="12.75">
      <c r="G615" s="96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ht="12.75">
      <c r="Q616" s="7"/>
    </row>
    <row r="617" ht="12.75">
      <c r="Q617" s="7"/>
    </row>
    <row r="618" ht="12.75">
      <c r="Q618" s="7"/>
    </row>
    <row r="619" ht="12.75">
      <c r="Q619" s="7"/>
    </row>
    <row r="620" ht="12.75">
      <c r="Q620" s="7"/>
    </row>
    <row r="621" ht="12.75">
      <c r="Q621" s="7"/>
    </row>
    <row r="622" ht="12.75">
      <c r="Q622" s="7"/>
    </row>
    <row r="623" ht="12.75">
      <c r="Q623" s="7"/>
    </row>
    <row r="624" ht="12.75">
      <c r="Q624" s="7"/>
    </row>
    <row r="625" ht="12.75">
      <c r="Q625" s="7"/>
    </row>
    <row r="626" ht="12.75">
      <c r="Q626" s="7"/>
    </row>
    <row r="627" ht="12.75">
      <c r="Q627" s="7"/>
    </row>
    <row r="628" ht="12.75">
      <c r="Q628" s="7"/>
    </row>
    <row r="629" ht="12.75">
      <c r="Q629" s="7"/>
    </row>
    <row r="630" ht="12.75">
      <c r="Q630" s="7"/>
    </row>
    <row r="631" ht="12.75">
      <c r="Q631" s="7"/>
    </row>
    <row r="632" ht="12.75">
      <c r="Q632" s="7"/>
    </row>
    <row r="633" ht="12.75">
      <c r="Q633" s="7"/>
    </row>
    <row r="634" ht="12.75">
      <c r="Q634" s="7"/>
    </row>
    <row r="635" ht="12.75">
      <c r="Q635" s="7"/>
    </row>
    <row r="636" ht="12.75">
      <c r="Q636" s="7"/>
    </row>
    <row r="637" ht="12.75">
      <c r="Q637" s="7"/>
    </row>
    <row r="638" ht="12.75">
      <c r="Q638" s="7"/>
    </row>
    <row r="639" ht="12.75">
      <c r="Q639" s="7"/>
    </row>
    <row r="640" ht="12.75">
      <c r="Q640" s="7"/>
    </row>
    <row r="641" ht="12.75">
      <c r="Q641" s="7"/>
    </row>
    <row r="642" ht="12.75">
      <c r="Q642" s="7"/>
    </row>
    <row r="643" ht="12.75">
      <c r="Q643" s="7"/>
    </row>
    <row r="644" ht="12.75">
      <c r="Q644" s="7"/>
    </row>
    <row r="645" ht="12.75">
      <c r="Q645" s="7"/>
    </row>
    <row r="646" ht="12.75">
      <c r="Q646" s="7"/>
    </row>
    <row r="647" ht="12.75">
      <c r="Q647" s="7"/>
    </row>
    <row r="648" ht="12.75">
      <c r="Q648" s="7"/>
    </row>
    <row r="649" ht="12.75">
      <c r="Q649" s="7"/>
    </row>
    <row r="650" ht="12.75">
      <c r="Q650" s="7"/>
    </row>
    <row r="651" ht="12.75">
      <c r="Q651" s="7"/>
    </row>
    <row r="652" ht="12.75">
      <c r="Q652" s="7"/>
    </row>
    <row r="653" ht="12.75">
      <c r="Q653" s="7"/>
    </row>
    <row r="654" ht="12.75">
      <c r="Q654" s="7"/>
    </row>
    <row r="655" ht="12.75">
      <c r="Q655" s="7"/>
    </row>
    <row r="656" ht="12.75">
      <c r="Q656" s="7"/>
    </row>
    <row r="657" ht="12.75">
      <c r="Q657" s="7"/>
    </row>
    <row r="658" ht="12.75">
      <c r="Q658" s="7"/>
    </row>
    <row r="659" ht="12.75">
      <c r="Q659" s="7"/>
    </row>
    <row r="660" ht="12.75">
      <c r="Q660" s="7"/>
    </row>
    <row r="661" ht="12.75">
      <c r="Q661" s="7"/>
    </row>
    <row r="662" ht="12.75">
      <c r="Q662" s="7"/>
    </row>
    <row r="663" ht="12.75">
      <c r="Q663" s="7"/>
    </row>
    <row r="664" ht="12.75">
      <c r="Q664" s="7"/>
    </row>
    <row r="665" ht="12.75">
      <c r="Q665" s="7"/>
    </row>
    <row r="666" ht="12.75">
      <c r="Q666" s="7"/>
    </row>
    <row r="667" ht="12.75">
      <c r="Q667" s="7"/>
    </row>
    <row r="668" ht="12.75">
      <c r="Q668" s="7"/>
    </row>
    <row r="669" ht="12.75">
      <c r="Q669" s="7"/>
    </row>
    <row r="670" ht="12.75">
      <c r="Q670" s="7"/>
    </row>
    <row r="671" ht="12.75">
      <c r="Q671" s="7"/>
    </row>
    <row r="672" ht="12.75">
      <c r="Q672" s="7"/>
    </row>
    <row r="673" ht="12.75">
      <c r="Q673" s="7"/>
    </row>
    <row r="674" ht="12.75">
      <c r="Q674" s="7"/>
    </row>
    <row r="675" ht="12.75">
      <c r="Q675" s="7"/>
    </row>
    <row r="676" ht="12.75">
      <c r="Q676" s="7"/>
    </row>
    <row r="677" ht="12.75">
      <c r="Q677" s="7"/>
    </row>
    <row r="678" ht="12.75">
      <c r="Q678" s="7"/>
    </row>
    <row r="679" ht="12.75">
      <c r="Q679" s="7"/>
    </row>
    <row r="680" ht="12.75">
      <c r="Q680" s="7"/>
    </row>
    <row r="681" ht="12.75">
      <c r="Q681" s="7"/>
    </row>
    <row r="682" ht="12.75">
      <c r="Q682" s="7"/>
    </row>
    <row r="683" ht="12.75">
      <c r="Q683" s="7"/>
    </row>
    <row r="684" ht="12.75">
      <c r="Q684" s="7"/>
    </row>
    <row r="685" ht="12.75">
      <c r="Q685" s="7"/>
    </row>
    <row r="686" ht="12.75">
      <c r="Q686" s="7"/>
    </row>
    <row r="687" ht="12.75">
      <c r="Q687" s="7"/>
    </row>
    <row r="688" ht="12.75">
      <c r="Q688" s="7"/>
    </row>
    <row r="689" ht="12.75">
      <c r="Q689" s="7"/>
    </row>
    <row r="690" ht="12.75">
      <c r="Q690" s="7"/>
    </row>
    <row r="691" ht="12.75">
      <c r="Q691" s="7"/>
    </row>
    <row r="692" ht="12.75">
      <c r="Q692" s="7"/>
    </row>
    <row r="693" ht="12.75">
      <c r="Q693" s="7"/>
    </row>
    <row r="694" ht="12.75">
      <c r="Q694" s="7"/>
    </row>
    <row r="695" ht="12.75">
      <c r="Q695" s="7"/>
    </row>
    <row r="696" ht="12.75">
      <c r="Q696" s="7"/>
    </row>
    <row r="697" ht="12.75">
      <c r="Q697" s="7"/>
    </row>
    <row r="698" ht="12.75">
      <c r="Q698" s="7"/>
    </row>
    <row r="699" ht="12.75">
      <c r="Q699" s="7"/>
    </row>
    <row r="700" ht="12.75">
      <c r="Q700" s="7"/>
    </row>
    <row r="701" ht="12.75">
      <c r="Q701" s="7"/>
    </row>
    <row r="702" ht="12.75">
      <c r="Q702" s="7"/>
    </row>
    <row r="703" ht="12.75">
      <c r="Q703" s="7"/>
    </row>
    <row r="704" ht="12.75">
      <c r="Q704" s="7"/>
    </row>
    <row r="705" ht="12.75">
      <c r="Q705" s="7"/>
    </row>
    <row r="706" ht="12.75">
      <c r="Q706" s="7"/>
    </row>
    <row r="707" ht="12.75">
      <c r="Q707" s="7"/>
    </row>
    <row r="708" ht="12.75">
      <c r="Q708" s="7"/>
    </row>
    <row r="709" ht="12.75">
      <c r="Q709" s="7"/>
    </row>
    <row r="710" ht="12.75">
      <c r="Q710" s="7"/>
    </row>
    <row r="711" ht="12.75">
      <c r="Q711" s="7"/>
    </row>
    <row r="712" ht="12.75">
      <c r="Q712" s="7"/>
    </row>
    <row r="713" ht="12.75">
      <c r="Q713" s="7"/>
    </row>
    <row r="714" ht="12.75">
      <c r="Q714" s="7"/>
    </row>
    <row r="715" ht="12.75">
      <c r="Q715" s="7"/>
    </row>
    <row r="716" ht="12.75">
      <c r="Q716" s="7"/>
    </row>
    <row r="717" ht="12.75">
      <c r="Q717" s="7"/>
    </row>
    <row r="718" ht="12.75">
      <c r="Q718" s="7"/>
    </row>
    <row r="719" ht="12.75">
      <c r="Q719" s="7"/>
    </row>
    <row r="720" ht="12.75">
      <c r="Q720" s="7"/>
    </row>
    <row r="721" ht="12.75">
      <c r="Q721" s="7"/>
    </row>
    <row r="722" ht="12.75">
      <c r="Q722" s="7"/>
    </row>
    <row r="723" ht="12.75">
      <c r="Q723" s="7"/>
    </row>
    <row r="724" ht="12.75">
      <c r="Q724" s="7"/>
    </row>
    <row r="725" ht="12.75">
      <c r="Q725" s="7"/>
    </row>
    <row r="726" ht="12.75">
      <c r="Q726" s="7"/>
    </row>
    <row r="727" ht="12.75">
      <c r="Q727" s="7"/>
    </row>
    <row r="728" ht="12.75">
      <c r="Q728" s="7"/>
    </row>
    <row r="729" ht="12.75">
      <c r="Q729" s="7"/>
    </row>
    <row r="730" ht="12.75">
      <c r="Q730" s="7"/>
    </row>
    <row r="731" ht="12.75">
      <c r="Q731" s="7"/>
    </row>
    <row r="732" ht="12.75">
      <c r="Q732" s="7"/>
    </row>
    <row r="733" ht="12.75">
      <c r="Q733" s="7"/>
    </row>
    <row r="734" ht="12.75">
      <c r="Q734" s="7"/>
    </row>
    <row r="735" ht="12.75">
      <c r="Q735" s="7"/>
    </row>
    <row r="736" ht="12.75">
      <c r="Q736" s="7"/>
    </row>
    <row r="737" ht="12.75">
      <c r="Q737" s="7"/>
    </row>
    <row r="738" ht="12.75">
      <c r="Q738" s="7"/>
    </row>
    <row r="739" ht="12.75">
      <c r="Q739" s="7"/>
    </row>
    <row r="740" ht="12.75">
      <c r="Q740" s="7"/>
    </row>
    <row r="741" ht="12.75">
      <c r="Q741" s="7"/>
    </row>
    <row r="742" ht="12.75">
      <c r="Q742" s="7"/>
    </row>
    <row r="743" ht="12.75">
      <c r="Q743" s="7"/>
    </row>
    <row r="744" ht="12.75">
      <c r="Q744" s="7"/>
    </row>
    <row r="745" ht="12.75">
      <c r="Q745" s="7"/>
    </row>
    <row r="746" ht="12.75">
      <c r="Q746" s="7"/>
    </row>
    <row r="747" ht="12.75">
      <c r="Q747" s="7"/>
    </row>
    <row r="748" ht="12.75">
      <c r="Q748" s="7"/>
    </row>
    <row r="749" ht="12.75">
      <c r="Q749" s="7"/>
    </row>
    <row r="750" ht="12.75">
      <c r="Q750" s="7"/>
    </row>
    <row r="751" ht="12.75">
      <c r="Q751" s="7"/>
    </row>
    <row r="752" ht="12.75">
      <c r="Q752" s="7"/>
    </row>
    <row r="753" ht="12.75">
      <c r="Q753" s="7"/>
    </row>
    <row r="754" ht="12.75">
      <c r="Q754" s="7"/>
    </row>
    <row r="755" ht="12.75">
      <c r="Q755" s="7"/>
    </row>
    <row r="756" ht="12.75">
      <c r="Q756" s="7"/>
    </row>
    <row r="757" ht="12.75">
      <c r="Q757" s="7"/>
    </row>
    <row r="758" ht="12.75">
      <c r="Q758" s="7"/>
    </row>
    <row r="759" ht="12.75">
      <c r="Q759" s="7"/>
    </row>
    <row r="760" ht="12.75">
      <c r="Q760" s="7"/>
    </row>
    <row r="761" ht="12.75">
      <c r="Q761" s="7"/>
    </row>
    <row r="762" ht="12.75">
      <c r="Q762" s="7"/>
    </row>
    <row r="763" ht="12.75">
      <c r="Q763" s="7"/>
    </row>
    <row r="764" ht="12.75">
      <c r="Q764" s="7"/>
    </row>
    <row r="765" ht="12.75">
      <c r="Q765" s="7"/>
    </row>
    <row r="766" ht="12.75">
      <c r="Q766" s="7"/>
    </row>
    <row r="767" ht="12.75">
      <c r="Q767" s="7"/>
    </row>
    <row r="768" ht="12.75">
      <c r="Q768" s="7"/>
    </row>
    <row r="769" ht="12.75">
      <c r="Q769" s="7"/>
    </row>
    <row r="770" ht="12.75">
      <c r="Q770" s="7"/>
    </row>
    <row r="771" ht="12.75">
      <c r="Q771" s="7"/>
    </row>
    <row r="772" ht="12.75">
      <c r="Q772" s="7"/>
    </row>
    <row r="773" ht="12.75">
      <c r="Q773" s="7"/>
    </row>
    <row r="774" ht="12.75">
      <c r="Q774" s="7"/>
    </row>
    <row r="775" ht="12.75">
      <c r="Q775" s="7"/>
    </row>
    <row r="776" ht="12.75">
      <c r="Q776" s="7"/>
    </row>
    <row r="777" ht="12.75">
      <c r="Q777" s="7"/>
    </row>
    <row r="778" ht="12.75">
      <c r="Q778" s="7"/>
    </row>
    <row r="779" ht="12.75">
      <c r="Q779" s="7"/>
    </row>
    <row r="780" ht="12.75">
      <c r="Q780" s="7"/>
    </row>
    <row r="781" ht="12.75">
      <c r="Q781" s="7"/>
    </row>
    <row r="782" ht="12.75">
      <c r="Q782" s="7"/>
    </row>
    <row r="783" ht="12.75">
      <c r="Q783" s="7"/>
    </row>
    <row r="784" ht="12.75">
      <c r="Q784" s="7"/>
    </row>
    <row r="785" ht="12.75">
      <c r="Q785" s="7"/>
    </row>
    <row r="786" ht="12.75">
      <c r="Q786" s="7"/>
    </row>
    <row r="787" ht="12.75">
      <c r="Q787" s="7"/>
    </row>
    <row r="788" ht="12.75">
      <c r="Q788" s="7"/>
    </row>
    <row r="789" ht="12.75">
      <c r="Q789" s="7"/>
    </row>
    <row r="790" ht="12.75">
      <c r="Q790" s="7"/>
    </row>
    <row r="791" ht="12.75">
      <c r="Q791" s="7"/>
    </row>
    <row r="792" ht="12.75">
      <c r="Q792" s="7"/>
    </row>
    <row r="793" ht="12.75">
      <c r="Q793" s="7"/>
    </row>
    <row r="794" ht="12.75">
      <c r="Q794" s="7"/>
    </row>
    <row r="795" ht="12.75">
      <c r="Q795" s="7"/>
    </row>
    <row r="796" ht="12.75">
      <c r="Q796" s="7"/>
    </row>
    <row r="797" ht="12.75">
      <c r="Q797" s="7"/>
    </row>
    <row r="798" ht="12.75">
      <c r="Q798" s="7"/>
    </row>
    <row r="799" ht="12.75">
      <c r="Q799" s="7"/>
    </row>
    <row r="800" ht="12.75">
      <c r="Q800" s="7"/>
    </row>
    <row r="801" ht="12.75">
      <c r="Q801" s="7"/>
    </row>
    <row r="802" ht="12.75">
      <c r="Q802" s="7"/>
    </row>
    <row r="803" ht="12.75">
      <c r="Q803" s="7"/>
    </row>
    <row r="804" ht="12.75">
      <c r="Q804" s="7"/>
    </row>
    <row r="805" ht="12.75">
      <c r="Q805" s="7"/>
    </row>
    <row r="806" ht="12.75">
      <c r="Q806" s="7"/>
    </row>
    <row r="807" ht="12.75">
      <c r="Q807" s="7"/>
    </row>
    <row r="808" ht="12.75">
      <c r="Q808" s="7"/>
    </row>
    <row r="809" ht="12.75">
      <c r="Q809" s="7"/>
    </row>
    <row r="810" ht="12.75">
      <c r="Q810" s="7"/>
    </row>
    <row r="811" ht="12.75">
      <c r="Q811" s="7"/>
    </row>
    <row r="812" ht="12.75">
      <c r="Q812" s="7"/>
    </row>
    <row r="813" ht="12.75">
      <c r="Q813" s="7"/>
    </row>
    <row r="814" ht="12.75">
      <c r="Q814" s="7"/>
    </row>
    <row r="815" ht="12.75">
      <c r="Q815" s="7"/>
    </row>
    <row r="816" ht="12.75">
      <c r="Q816" s="7"/>
    </row>
    <row r="817" ht="12.75">
      <c r="Q817" s="7"/>
    </row>
    <row r="818" ht="12.75">
      <c r="Q818" s="7"/>
    </row>
    <row r="819" ht="12.75">
      <c r="Q819" s="7"/>
    </row>
    <row r="820" ht="12.75">
      <c r="Q820" s="7"/>
    </row>
    <row r="821" ht="12.75">
      <c r="Q821" s="7"/>
    </row>
    <row r="822" ht="12.75">
      <c r="Q822" s="7"/>
    </row>
    <row r="823" ht="12.75">
      <c r="Q823" s="7"/>
    </row>
    <row r="824" ht="12.75">
      <c r="Q824" s="7"/>
    </row>
    <row r="825" ht="12.75">
      <c r="Q825" s="7"/>
    </row>
    <row r="826" ht="12.75">
      <c r="Q826" s="7"/>
    </row>
    <row r="827" ht="12.75">
      <c r="Q827" s="7"/>
    </row>
    <row r="828" ht="12.75">
      <c r="Q828" s="7"/>
    </row>
    <row r="829" ht="12.75">
      <c r="Q829" s="7"/>
    </row>
    <row r="830" ht="12.75">
      <c r="Q830" s="7"/>
    </row>
    <row r="831" ht="12.75">
      <c r="Q831" s="7"/>
    </row>
    <row r="832" ht="12.75">
      <c r="Q832" s="7"/>
    </row>
    <row r="833" ht="12.75">
      <c r="Q833" s="7"/>
    </row>
    <row r="834" ht="12.75">
      <c r="Q834" s="7"/>
    </row>
    <row r="835" ht="12.75">
      <c r="Q835" s="7"/>
    </row>
    <row r="836" ht="12.75">
      <c r="Q836" s="7"/>
    </row>
    <row r="837" ht="12.75">
      <c r="Q837" s="7"/>
    </row>
    <row r="838" ht="12.75">
      <c r="Q838" s="7"/>
    </row>
    <row r="839" ht="12.75">
      <c r="Q839" s="7"/>
    </row>
    <row r="840" ht="12.75">
      <c r="Q840" s="7"/>
    </row>
    <row r="841" ht="12.75">
      <c r="Q841" s="7"/>
    </row>
    <row r="842" ht="12.75">
      <c r="Q842" s="7"/>
    </row>
    <row r="843" ht="12.75">
      <c r="Q843" s="7"/>
    </row>
    <row r="844" ht="12.75">
      <c r="Q844" s="7"/>
    </row>
    <row r="845" ht="12.75">
      <c r="Q845" s="7"/>
    </row>
    <row r="846" ht="12.75">
      <c r="Q846" s="7"/>
    </row>
    <row r="847" ht="12.75">
      <c r="Q847" s="7"/>
    </row>
    <row r="848" ht="12.75">
      <c r="Q848" s="7"/>
    </row>
    <row r="849" ht="12.75">
      <c r="Q849" s="7"/>
    </row>
    <row r="850" ht="12.75">
      <c r="Q850" s="7"/>
    </row>
    <row r="851" ht="12.75">
      <c r="Q851" s="7"/>
    </row>
    <row r="852" ht="12.75">
      <c r="Q852" s="7"/>
    </row>
    <row r="853" ht="12.75">
      <c r="Q853" s="7"/>
    </row>
    <row r="854" ht="12.75">
      <c r="Q854" s="7"/>
    </row>
    <row r="855" ht="12.75">
      <c r="Q855" s="7"/>
    </row>
    <row r="856" ht="12.75">
      <c r="Q856" s="7"/>
    </row>
    <row r="857" ht="12.75">
      <c r="Q857" s="7"/>
    </row>
    <row r="858" ht="12.75">
      <c r="Q858" s="7"/>
    </row>
    <row r="859" ht="12.75">
      <c r="Q859" s="7"/>
    </row>
    <row r="860" ht="12.75">
      <c r="Q860" s="7"/>
    </row>
    <row r="861" ht="12.75">
      <c r="Q861" s="7"/>
    </row>
    <row r="862" ht="12.75">
      <c r="Q862" s="7"/>
    </row>
    <row r="863" ht="12.75">
      <c r="Q863" s="7"/>
    </row>
    <row r="864" ht="12.75">
      <c r="Q864" s="7"/>
    </row>
    <row r="865" ht="12.75">
      <c r="Q865" s="7"/>
    </row>
    <row r="866" ht="12.75">
      <c r="Q866" s="7"/>
    </row>
    <row r="867" ht="12.75">
      <c r="Q867" s="7"/>
    </row>
    <row r="868" ht="12.75">
      <c r="Q868" s="7"/>
    </row>
    <row r="869" ht="12.75">
      <c r="Q869" s="7"/>
    </row>
    <row r="870" ht="12.75">
      <c r="Q870" s="7"/>
    </row>
    <row r="871" ht="12.75">
      <c r="Q871" s="7"/>
    </row>
    <row r="872" ht="12.75">
      <c r="Q872" s="7"/>
    </row>
    <row r="873" ht="12.75">
      <c r="Q873" s="7"/>
    </row>
    <row r="874" ht="12.75">
      <c r="Q874" s="7"/>
    </row>
    <row r="875" ht="12.75">
      <c r="Q875" s="7"/>
    </row>
    <row r="876" ht="12.75">
      <c r="Q876" s="7"/>
    </row>
    <row r="877" ht="12.75">
      <c r="Q877" s="7"/>
    </row>
    <row r="878" ht="12.75">
      <c r="Q878" s="7"/>
    </row>
    <row r="879" ht="12.75">
      <c r="Q879" s="7"/>
    </row>
    <row r="880" ht="12.75">
      <c r="Q880" s="7"/>
    </row>
    <row r="881" ht="12.75">
      <c r="Q881" s="7"/>
    </row>
    <row r="882" ht="12.75">
      <c r="Q882" s="7"/>
    </row>
    <row r="883" ht="12.75">
      <c r="Q883" s="7"/>
    </row>
    <row r="884" ht="12.75">
      <c r="Q884" s="7"/>
    </row>
    <row r="885" ht="12.75">
      <c r="Q885" s="7"/>
    </row>
    <row r="886" ht="12.75">
      <c r="Q886" s="7"/>
    </row>
    <row r="887" ht="12.75">
      <c r="Q887" s="7"/>
    </row>
    <row r="888" ht="12.75">
      <c r="Q888" s="7"/>
    </row>
    <row r="889" ht="12.75">
      <c r="Q889" s="7"/>
    </row>
    <row r="890" ht="12.75">
      <c r="Q890" s="7"/>
    </row>
    <row r="891" ht="12.75">
      <c r="Q891" s="7"/>
    </row>
    <row r="892" ht="12.75">
      <c r="Q892" s="7"/>
    </row>
    <row r="893" ht="12.75">
      <c r="Q893" s="7"/>
    </row>
    <row r="894" ht="12.75">
      <c r="Q894" s="7"/>
    </row>
    <row r="895" ht="12.75">
      <c r="Q895" s="7"/>
    </row>
    <row r="896" ht="12.75">
      <c r="Q896" s="7"/>
    </row>
    <row r="897" ht="12.75">
      <c r="Q897" s="7"/>
    </row>
    <row r="898" ht="12.75">
      <c r="Q898" s="7"/>
    </row>
    <row r="899" ht="12.75">
      <c r="Q899" s="7"/>
    </row>
    <row r="900" ht="12.75">
      <c r="Q900" s="7"/>
    </row>
    <row r="901" ht="12.75">
      <c r="Q901" s="7"/>
    </row>
    <row r="902" ht="12.75">
      <c r="Q902" s="7"/>
    </row>
    <row r="903" ht="12.75">
      <c r="Q903" s="7"/>
    </row>
    <row r="904" ht="12.75">
      <c r="Q904" s="7"/>
    </row>
    <row r="905" ht="12.75">
      <c r="Q905" s="7"/>
    </row>
    <row r="906" ht="12.75">
      <c r="Q906" s="7"/>
    </row>
    <row r="907" ht="12.75">
      <c r="Q907" s="7"/>
    </row>
    <row r="908" ht="12.75">
      <c r="Q908" s="7"/>
    </row>
    <row r="909" ht="12.75">
      <c r="Q909" s="7"/>
    </row>
    <row r="910" ht="12.75">
      <c r="Q910" s="7"/>
    </row>
    <row r="911" ht="12.75">
      <c r="Q911" s="7"/>
    </row>
    <row r="912" ht="12.75">
      <c r="Q912" s="7"/>
    </row>
    <row r="913" ht="12.75">
      <c r="Q913" s="7"/>
    </row>
    <row r="914" ht="12.75">
      <c r="Q914" s="7"/>
    </row>
    <row r="915" ht="12.75">
      <c r="Q915" s="7"/>
    </row>
    <row r="916" ht="12.75">
      <c r="Q916" s="7"/>
    </row>
    <row r="917" ht="12.75">
      <c r="Q917" s="7"/>
    </row>
    <row r="918" ht="12.75">
      <c r="Q918" s="7"/>
    </row>
    <row r="919" ht="12.75">
      <c r="Q919" s="7"/>
    </row>
    <row r="920" ht="12.75">
      <c r="Q920" s="7"/>
    </row>
    <row r="921" ht="12.75">
      <c r="Q921" s="7"/>
    </row>
    <row r="922" ht="12.75">
      <c r="Q922" s="7"/>
    </row>
    <row r="923" ht="12.75">
      <c r="Q923" s="7"/>
    </row>
    <row r="924" ht="12.75">
      <c r="Q924" s="7"/>
    </row>
    <row r="925" ht="12.75">
      <c r="Q925" s="7"/>
    </row>
    <row r="926" ht="12.75">
      <c r="Q926" s="7"/>
    </row>
    <row r="927" ht="12.75">
      <c r="Q927" s="7"/>
    </row>
    <row r="928" ht="12.75">
      <c r="Q928" s="7"/>
    </row>
    <row r="929" ht="12.75">
      <c r="Q929" s="7"/>
    </row>
    <row r="930" ht="12.75">
      <c r="Q930" s="7"/>
    </row>
    <row r="931" ht="12.75">
      <c r="Q931" s="7"/>
    </row>
    <row r="932" ht="12.75">
      <c r="Q932" s="7"/>
    </row>
    <row r="933" ht="12.75">
      <c r="Q933" s="7"/>
    </row>
    <row r="934" ht="12.75">
      <c r="Q934" s="7"/>
    </row>
    <row r="935" ht="12.75">
      <c r="Q935" s="7"/>
    </row>
    <row r="936" ht="12.75">
      <c r="Q936" s="7"/>
    </row>
    <row r="937" ht="12.75">
      <c r="Q937" s="7"/>
    </row>
    <row r="938" ht="12.75">
      <c r="Q938" s="7"/>
    </row>
    <row r="939" ht="12.75">
      <c r="Q939" s="7"/>
    </row>
    <row r="940" ht="12.75">
      <c r="Q940" s="7"/>
    </row>
    <row r="941" ht="12.75">
      <c r="Q941" s="7"/>
    </row>
    <row r="942" ht="12.75">
      <c r="Q942" s="7"/>
    </row>
    <row r="943" ht="12.75">
      <c r="Q943" s="7"/>
    </row>
    <row r="944" ht="12.75">
      <c r="Q944" s="7"/>
    </row>
    <row r="945" ht="12.75">
      <c r="Q945" s="7"/>
    </row>
    <row r="946" ht="12.75">
      <c r="Q946" s="7"/>
    </row>
    <row r="947" ht="12.75">
      <c r="Q947" s="7"/>
    </row>
    <row r="948" ht="12.75">
      <c r="Q948" s="7"/>
    </row>
    <row r="949" ht="12.75">
      <c r="Q949" s="7"/>
    </row>
    <row r="950" ht="12.75">
      <c r="Q950" s="7"/>
    </row>
    <row r="951" ht="12.75">
      <c r="Q951" s="7"/>
    </row>
    <row r="952" ht="12.75">
      <c r="Q952" s="7"/>
    </row>
    <row r="953" ht="12.75">
      <c r="Q953" s="7"/>
    </row>
    <row r="954" ht="12.75">
      <c r="Q954" s="7"/>
    </row>
    <row r="955" ht="12.75">
      <c r="Q955" s="7"/>
    </row>
    <row r="956" ht="12.75">
      <c r="Q956" s="7"/>
    </row>
    <row r="957" ht="12.75">
      <c r="Q957" s="7"/>
    </row>
    <row r="958" ht="12.75">
      <c r="Q958" s="7"/>
    </row>
    <row r="959" ht="12.75">
      <c r="Q959" s="7"/>
    </row>
    <row r="960" ht="12.75">
      <c r="Q960" s="7"/>
    </row>
    <row r="961" ht="12.75">
      <c r="Q961" s="7"/>
    </row>
    <row r="962" ht="12.75">
      <c r="Q962" s="7"/>
    </row>
    <row r="963" ht="12.75">
      <c r="Q963" s="7"/>
    </row>
    <row r="964" ht="12.75">
      <c r="Q964" s="7"/>
    </row>
    <row r="965" ht="12.75">
      <c r="Q965" s="7"/>
    </row>
    <row r="966" ht="12.75">
      <c r="Q966" s="7"/>
    </row>
    <row r="967" ht="12.75">
      <c r="Q967" s="7"/>
    </row>
    <row r="968" ht="12.75">
      <c r="Q968" s="7"/>
    </row>
    <row r="969" ht="12.75">
      <c r="Q969" s="7"/>
    </row>
    <row r="970" ht="12.75">
      <c r="Q970" s="7"/>
    </row>
    <row r="971" ht="12.75">
      <c r="Q971" s="7"/>
    </row>
    <row r="972" ht="12.75">
      <c r="Q972" s="7"/>
    </row>
    <row r="973" ht="12.75">
      <c r="Q973" s="7"/>
    </row>
    <row r="974" ht="12.75">
      <c r="Q974" s="7"/>
    </row>
    <row r="975" ht="12.75">
      <c r="Q975" s="7"/>
    </row>
    <row r="976" ht="12.75">
      <c r="Q976" s="7"/>
    </row>
    <row r="977" ht="12.75">
      <c r="Q977" s="7"/>
    </row>
    <row r="978" ht="12.75">
      <c r="Q978" s="7"/>
    </row>
    <row r="979" ht="12.75">
      <c r="Q979" s="7"/>
    </row>
    <row r="980" ht="12.75">
      <c r="Q980" s="7"/>
    </row>
    <row r="981" ht="12.75">
      <c r="Q981" s="7"/>
    </row>
    <row r="982" ht="12.75">
      <c r="Q982" s="7"/>
    </row>
    <row r="983" ht="12.75">
      <c r="Q983" s="7"/>
    </row>
    <row r="984" ht="12.75">
      <c r="Q984" s="7"/>
    </row>
    <row r="985" ht="12.75">
      <c r="Q985" s="7"/>
    </row>
    <row r="986" ht="12.75">
      <c r="Q986" s="7"/>
    </row>
    <row r="987" ht="12.75">
      <c r="Q987" s="7"/>
    </row>
    <row r="988" ht="12.75">
      <c r="Q988" s="7"/>
    </row>
    <row r="989" ht="12.75">
      <c r="Q989" s="7"/>
    </row>
    <row r="990" ht="12.75">
      <c r="Q990" s="7"/>
    </row>
    <row r="991" ht="12.75">
      <c r="Q991" s="7"/>
    </row>
    <row r="992" ht="12.75">
      <c r="Q992" s="7"/>
    </row>
    <row r="993" ht="12.75">
      <c r="Q993" s="7"/>
    </row>
    <row r="994" ht="12.75">
      <c r="Q994" s="7"/>
    </row>
    <row r="995" ht="12.75">
      <c r="Q995" s="7"/>
    </row>
    <row r="996" ht="12.75">
      <c r="Q996" s="7"/>
    </row>
    <row r="997" ht="12.75">
      <c r="Q997" s="7"/>
    </row>
    <row r="998" ht="12.75">
      <c r="Q998" s="7"/>
    </row>
    <row r="999" ht="12.75">
      <c r="Q999" s="7"/>
    </row>
    <row r="1000" ht="12.75">
      <c r="Q1000" s="7"/>
    </row>
    <row r="1001" ht="12.75">
      <c r="Q1001" s="7"/>
    </row>
    <row r="1002" ht="12.75">
      <c r="Q1002" s="7"/>
    </row>
    <row r="1003" ht="12.75">
      <c r="Q1003" s="7"/>
    </row>
    <row r="1004" ht="12.75">
      <c r="Q1004" s="7"/>
    </row>
    <row r="1005" ht="12.75">
      <c r="Q1005" s="7"/>
    </row>
    <row r="1006" ht="12.75">
      <c r="Q1006" s="7"/>
    </row>
    <row r="1007" ht="12.75">
      <c r="Q1007" s="7"/>
    </row>
    <row r="1008" ht="12.75">
      <c r="Q1008" s="7"/>
    </row>
    <row r="1009" ht="12.75">
      <c r="Q1009" s="7"/>
    </row>
    <row r="1010" ht="12.75">
      <c r="Q1010" s="7"/>
    </row>
    <row r="1011" ht="12.75">
      <c r="Q1011" s="7"/>
    </row>
    <row r="1012" ht="12.75">
      <c r="Q1012" s="7"/>
    </row>
    <row r="1013" ht="12.75">
      <c r="Q1013" s="7"/>
    </row>
    <row r="1014" ht="12.75">
      <c r="Q1014" s="7"/>
    </row>
    <row r="1015" ht="12.75">
      <c r="Q1015" s="7"/>
    </row>
    <row r="1016" ht="12.75">
      <c r="Q1016" s="7"/>
    </row>
    <row r="1017" ht="12.75">
      <c r="Q1017" s="7"/>
    </row>
    <row r="1018" ht="12.75">
      <c r="Q1018" s="7"/>
    </row>
    <row r="1019" ht="12.75">
      <c r="Q1019" s="7"/>
    </row>
    <row r="1020" ht="12.75">
      <c r="Q1020" s="7"/>
    </row>
    <row r="1021" ht="12.75">
      <c r="Q1021" s="7"/>
    </row>
    <row r="1022" ht="12.75">
      <c r="Q1022" s="7"/>
    </row>
    <row r="1023" ht="12.75">
      <c r="Q1023" s="7"/>
    </row>
    <row r="1024" ht="12.75">
      <c r="Q1024" s="7"/>
    </row>
    <row r="1025" ht="12.75">
      <c r="Q1025" s="7"/>
    </row>
    <row r="1026" ht="12.75">
      <c r="Q1026" s="7"/>
    </row>
    <row r="1027" ht="12.75">
      <c r="Q1027" s="7"/>
    </row>
    <row r="1028" ht="12.75">
      <c r="Q1028" s="7"/>
    </row>
    <row r="1029" ht="12.75">
      <c r="Q1029" s="7"/>
    </row>
    <row r="1030" ht="12.75">
      <c r="Q1030" s="7"/>
    </row>
    <row r="1031" ht="12.75">
      <c r="Q1031" s="7"/>
    </row>
    <row r="1032" ht="12.75">
      <c r="Q1032" s="7"/>
    </row>
    <row r="1033" ht="12.75">
      <c r="Q1033" s="7"/>
    </row>
    <row r="1034" ht="12.75">
      <c r="Q1034" s="7"/>
    </row>
    <row r="1035" ht="12.75">
      <c r="Q1035" s="7"/>
    </row>
    <row r="1036" ht="12.75">
      <c r="Q1036" s="7"/>
    </row>
    <row r="1037" ht="12.75">
      <c r="Q1037" s="7"/>
    </row>
    <row r="1038" ht="12.75">
      <c r="Q1038" s="7"/>
    </row>
    <row r="1039" ht="12.75">
      <c r="Q1039" s="7"/>
    </row>
    <row r="1040" ht="12.75">
      <c r="Q1040" s="7"/>
    </row>
    <row r="1041" ht="12.75">
      <c r="Q1041" s="7"/>
    </row>
    <row r="1042" ht="12.75">
      <c r="Q1042" s="7"/>
    </row>
    <row r="1043" ht="12.75">
      <c r="Q1043" s="7"/>
    </row>
    <row r="1044" ht="12.75">
      <c r="Q1044" s="7"/>
    </row>
    <row r="1045" ht="12.75">
      <c r="Q1045" s="7"/>
    </row>
    <row r="1046" ht="12.75">
      <c r="Q1046" s="7"/>
    </row>
    <row r="1047" ht="12.75">
      <c r="Q1047" s="7"/>
    </row>
    <row r="1048" ht="12.75">
      <c r="Q1048" s="7"/>
    </row>
    <row r="1049" ht="12.75">
      <c r="Q1049" s="7"/>
    </row>
    <row r="1050" ht="12.75">
      <c r="Q1050" s="7"/>
    </row>
    <row r="1051" ht="12.75">
      <c r="Q1051" s="7"/>
    </row>
    <row r="1052" ht="12.75">
      <c r="Q1052" s="7"/>
    </row>
    <row r="1053" ht="12.75">
      <c r="Q1053" s="7"/>
    </row>
    <row r="1054" ht="12.75">
      <c r="Q1054" s="7"/>
    </row>
    <row r="1055" ht="12.75">
      <c r="Q1055" s="7"/>
    </row>
    <row r="1056" ht="12.75">
      <c r="Q1056" s="7"/>
    </row>
    <row r="1057" ht="12.75">
      <c r="Q1057" s="7"/>
    </row>
    <row r="1058" ht="12.75">
      <c r="Q1058" s="7"/>
    </row>
    <row r="1059" ht="12.75">
      <c r="Q1059" s="7"/>
    </row>
    <row r="1060" ht="12.75">
      <c r="Q1060" s="7"/>
    </row>
    <row r="1061" ht="12.75">
      <c r="Q1061" s="7"/>
    </row>
    <row r="1062" ht="12.75">
      <c r="Q1062" s="7"/>
    </row>
    <row r="1063" ht="12.75">
      <c r="Q1063" s="7"/>
    </row>
    <row r="1064" ht="12.75">
      <c r="Q1064" s="7"/>
    </row>
    <row r="1065" ht="12.75">
      <c r="Q1065" s="7"/>
    </row>
    <row r="1066" ht="12.75">
      <c r="Q1066" s="7"/>
    </row>
    <row r="1067" ht="12.75">
      <c r="Q1067" s="7"/>
    </row>
    <row r="1068" ht="12.75">
      <c r="Q1068" s="7"/>
    </row>
    <row r="1069" ht="12.75">
      <c r="Q1069" s="7"/>
    </row>
    <row r="1070" ht="12.75">
      <c r="Q1070" s="7"/>
    </row>
    <row r="1071" ht="12.75">
      <c r="Q1071" s="7"/>
    </row>
    <row r="1072" ht="12.75">
      <c r="Q1072" s="7"/>
    </row>
    <row r="1073" ht="12.75">
      <c r="Q1073" s="7"/>
    </row>
    <row r="1074" ht="12.75">
      <c r="Q1074" s="7"/>
    </row>
    <row r="1075" ht="12.75">
      <c r="Q1075" s="7"/>
    </row>
    <row r="1076" ht="12.75">
      <c r="Q1076" s="7"/>
    </row>
    <row r="1077" ht="12.75">
      <c r="Q1077" s="7"/>
    </row>
    <row r="1078" ht="12.75">
      <c r="Q1078" s="7"/>
    </row>
    <row r="1079" ht="12.75">
      <c r="Q1079" s="7"/>
    </row>
    <row r="1080" ht="12.75">
      <c r="Q1080" s="7"/>
    </row>
    <row r="1081" ht="12.75">
      <c r="Q1081" s="7"/>
    </row>
    <row r="1082" ht="12.75">
      <c r="Q1082" s="7"/>
    </row>
    <row r="1083" ht="12.75">
      <c r="Q1083" s="7"/>
    </row>
    <row r="1084" ht="12.75">
      <c r="Q1084" s="7"/>
    </row>
    <row r="1085" ht="12.75">
      <c r="Q1085" s="7"/>
    </row>
    <row r="1086" ht="12.75">
      <c r="Q1086" s="7"/>
    </row>
    <row r="1087" ht="12.75">
      <c r="Q1087" s="7"/>
    </row>
    <row r="1088" ht="12.75">
      <c r="Q1088" s="7"/>
    </row>
    <row r="1089" ht="12.75">
      <c r="Q1089" s="7"/>
    </row>
    <row r="1090" ht="12.75">
      <c r="Q1090" s="7"/>
    </row>
    <row r="1091" ht="12.75">
      <c r="Q1091" s="7"/>
    </row>
    <row r="1092" ht="12.75">
      <c r="Q1092" s="7"/>
    </row>
    <row r="1093" ht="12.75">
      <c r="Q1093" s="7"/>
    </row>
    <row r="1094" ht="12.75">
      <c r="Q1094" s="7"/>
    </row>
    <row r="1095" ht="12.75">
      <c r="Q1095" s="7"/>
    </row>
    <row r="1096" ht="12.75">
      <c r="Q1096" s="7"/>
    </row>
    <row r="1097" ht="12.75">
      <c r="Q1097" s="7"/>
    </row>
    <row r="1098" ht="12.75">
      <c r="Q1098" s="7"/>
    </row>
    <row r="1099" ht="12.75">
      <c r="Q1099" s="7"/>
    </row>
    <row r="1100" ht="12.75">
      <c r="Q1100" s="7"/>
    </row>
    <row r="1101" ht="12.75">
      <c r="Q1101" s="7"/>
    </row>
    <row r="1102" ht="12.75">
      <c r="Q1102" s="7"/>
    </row>
    <row r="1103" ht="12.75">
      <c r="Q1103" s="7"/>
    </row>
    <row r="1104" ht="12.75">
      <c r="Q1104" s="7"/>
    </row>
    <row r="1105" ht="12.75">
      <c r="Q1105" s="7"/>
    </row>
    <row r="1106" ht="12.75">
      <c r="Q1106" s="7"/>
    </row>
    <row r="1107" ht="12.75">
      <c r="Q1107" s="7"/>
    </row>
    <row r="1108" ht="12.75">
      <c r="Q1108" s="7"/>
    </row>
    <row r="1109" ht="12.75">
      <c r="Q1109" s="7"/>
    </row>
    <row r="1110" ht="12.75">
      <c r="Q1110" s="7"/>
    </row>
    <row r="1111" ht="12.75">
      <c r="Q1111" s="7"/>
    </row>
    <row r="1112" ht="12.75">
      <c r="Q1112" s="7"/>
    </row>
    <row r="1113" ht="12.75">
      <c r="Q1113" s="7"/>
    </row>
    <row r="1114" ht="12.75">
      <c r="Q1114" s="7"/>
    </row>
    <row r="1115" ht="12.75">
      <c r="Q1115" s="7"/>
    </row>
    <row r="1116" ht="12.75">
      <c r="Q1116" s="7"/>
    </row>
    <row r="1117" ht="12.75">
      <c r="Q1117" s="7"/>
    </row>
    <row r="1118" ht="12.75">
      <c r="Q1118" s="7"/>
    </row>
    <row r="1119" ht="12.75">
      <c r="Q1119" s="7"/>
    </row>
    <row r="1120" ht="12.75">
      <c r="Q1120" s="7"/>
    </row>
    <row r="1121" ht="12.75">
      <c r="Q1121" s="7"/>
    </row>
    <row r="1122" ht="12.75">
      <c r="Q1122" s="7"/>
    </row>
    <row r="1123" ht="12.75">
      <c r="Q1123" s="7"/>
    </row>
    <row r="1124" ht="12.75">
      <c r="Q1124" s="7"/>
    </row>
    <row r="1125" ht="12.75">
      <c r="Q1125" s="7"/>
    </row>
    <row r="1126" ht="12.75">
      <c r="Q1126" s="7"/>
    </row>
    <row r="1127" ht="12.75">
      <c r="Q1127" s="7"/>
    </row>
    <row r="1128" ht="12.75">
      <c r="Q1128" s="7"/>
    </row>
    <row r="1129" ht="12.75">
      <c r="Q1129" s="7"/>
    </row>
    <row r="1130" ht="12.75">
      <c r="Q1130" s="7"/>
    </row>
    <row r="1131" ht="12.75">
      <c r="Q1131" s="7"/>
    </row>
    <row r="1132" ht="12.75">
      <c r="Q1132" s="7"/>
    </row>
    <row r="1133" ht="12.75">
      <c r="Q1133" s="7"/>
    </row>
    <row r="1134" ht="12.75">
      <c r="Q1134" s="7"/>
    </row>
    <row r="1135" ht="12.75">
      <c r="Q1135" s="7"/>
    </row>
    <row r="1136" ht="12.75">
      <c r="Q1136" s="7"/>
    </row>
    <row r="1137" ht="12.75">
      <c r="Q1137" s="7"/>
    </row>
    <row r="1138" ht="12.75">
      <c r="Q1138" s="7"/>
    </row>
    <row r="1139" ht="12.75">
      <c r="Q1139" s="7"/>
    </row>
    <row r="1140" ht="12.75">
      <c r="Q1140" s="7"/>
    </row>
    <row r="1141" ht="12.75">
      <c r="Q1141" s="7"/>
    </row>
    <row r="1142" ht="12.75">
      <c r="Q1142" s="7"/>
    </row>
    <row r="1143" ht="12.75">
      <c r="Q1143" s="7"/>
    </row>
    <row r="1144" ht="12.75">
      <c r="Q1144" s="7"/>
    </row>
    <row r="1145" ht="12.75">
      <c r="Q1145" s="7"/>
    </row>
    <row r="1146" ht="12.75">
      <c r="Q1146" s="7"/>
    </row>
    <row r="1147" ht="12.75">
      <c r="Q1147" s="7"/>
    </row>
    <row r="1148" ht="12.75">
      <c r="Q1148" s="7"/>
    </row>
    <row r="1149" ht="12.75">
      <c r="Q1149" s="7"/>
    </row>
    <row r="1150" ht="12.75">
      <c r="Q1150" s="7"/>
    </row>
    <row r="1151" ht="12.75">
      <c r="Q1151" s="7"/>
    </row>
    <row r="1152" ht="12.75">
      <c r="Q1152" s="7"/>
    </row>
    <row r="1153" ht="12.75">
      <c r="Q1153" s="7"/>
    </row>
    <row r="1154" ht="12.75">
      <c r="Q1154" s="7"/>
    </row>
    <row r="1155" ht="12.75">
      <c r="Q1155" s="7"/>
    </row>
    <row r="1156" ht="12.75">
      <c r="Q1156" s="7"/>
    </row>
    <row r="1157" ht="12.75">
      <c r="Q1157" s="7"/>
    </row>
    <row r="1158" ht="12.75">
      <c r="Q1158" s="7"/>
    </row>
    <row r="1159" ht="12.75">
      <c r="Q1159" s="7"/>
    </row>
    <row r="1160" ht="12.75">
      <c r="Q1160" s="7"/>
    </row>
    <row r="1161" ht="12.75">
      <c r="Q1161" s="7"/>
    </row>
    <row r="1162" ht="12.75">
      <c r="Q1162" s="7"/>
    </row>
    <row r="1163" ht="12.75">
      <c r="Q1163" s="7"/>
    </row>
    <row r="1164" ht="12.75">
      <c r="Q1164" s="7"/>
    </row>
    <row r="1165" ht="12.75">
      <c r="Q1165" s="7"/>
    </row>
    <row r="1166" ht="12.75">
      <c r="Q1166" s="7"/>
    </row>
    <row r="1167" ht="12.75">
      <c r="Q1167" s="7"/>
    </row>
    <row r="1168" ht="12.75">
      <c r="Q1168" s="7"/>
    </row>
    <row r="1169" ht="12.75">
      <c r="Q1169" s="7"/>
    </row>
    <row r="1170" ht="12.75">
      <c r="Q1170" s="7"/>
    </row>
    <row r="1171" ht="12.75">
      <c r="Q1171" s="7"/>
    </row>
    <row r="1172" ht="12.75">
      <c r="Q1172" s="7"/>
    </row>
    <row r="1173" ht="12.75">
      <c r="Q1173" s="7"/>
    </row>
    <row r="1174" ht="12.75">
      <c r="Q1174" s="7"/>
    </row>
    <row r="1175" ht="12.75">
      <c r="Q1175" s="7"/>
    </row>
    <row r="1176" ht="12.75">
      <c r="Q1176" s="7"/>
    </row>
    <row r="1177" ht="12.75">
      <c r="Q1177" s="7"/>
    </row>
    <row r="1178" ht="12.75">
      <c r="Q1178" s="7"/>
    </row>
    <row r="1179" ht="12.75">
      <c r="Q1179" s="7"/>
    </row>
    <row r="1180" ht="12.75">
      <c r="Q1180" s="7"/>
    </row>
    <row r="1181" ht="12.75">
      <c r="Q1181" s="7"/>
    </row>
    <row r="1182" ht="12.75">
      <c r="Q1182" s="7"/>
    </row>
    <row r="1183" ht="12.75">
      <c r="Q1183" s="7"/>
    </row>
    <row r="1184" ht="12.75">
      <c r="Q1184" s="7"/>
    </row>
    <row r="1185" ht="12.75">
      <c r="Q1185" s="7"/>
    </row>
    <row r="1186" ht="12.75">
      <c r="Q1186" s="7"/>
    </row>
    <row r="1187" ht="12.75">
      <c r="Q1187" s="7"/>
    </row>
    <row r="1188" ht="12.75">
      <c r="Q1188" s="7"/>
    </row>
    <row r="1189" ht="12.75">
      <c r="Q1189" s="7"/>
    </row>
    <row r="1190" ht="12.75">
      <c r="Q1190" s="7"/>
    </row>
    <row r="1191" ht="12.75">
      <c r="Q1191" s="7"/>
    </row>
    <row r="1192" ht="12.75">
      <c r="Q1192" s="7"/>
    </row>
    <row r="1193" ht="12.75">
      <c r="Q1193" s="7"/>
    </row>
    <row r="1194" ht="12.75">
      <c r="Q1194" s="7"/>
    </row>
    <row r="1195" ht="12.75">
      <c r="Q1195" s="7"/>
    </row>
    <row r="1196" ht="12.75">
      <c r="Q1196" s="7"/>
    </row>
    <row r="1197" ht="12.75">
      <c r="Q1197" s="7"/>
    </row>
    <row r="1198" ht="12.75">
      <c r="Q1198" s="7"/>
    </row>
    <row r="1199" ht="12.75">
      <c r="Q1199" s="7"/>
    </row>
    <row r="1200" ht="12.75">
      <c r="Q1200" s="7"/>
    </row>
    <row r="1201" ht="12.75">
      <c r="Q1201" s="7"/>
    </row>
    <row r="1202" ht="12.75">
      <c r="Q1202" s="7"/>
    </row>
    <row r="1203" ht="12.75">
      <c r="Q1203" s="7"/>
    </row>
    <row r="1204" ht="12.75">
      <c r="Q1204" s="7"/>
    </row>
    <row r="1205" ht="12.75">
      <c r="Q1205" s="7"/>
    </row>
    <row r="1206" ht="12.75">
      <c r="Q1206" s="7"/>
    </row>
    <row r="1207" ht="12.75">
      <c r="Q1207" s="7"/>
    </row>
    <row r="1208" ht="12.75">
      <c r="Q1208" s="7"/>
    </row>
    <row r="1209" ht="12.75">
      <c r="Q1209" s="7"/>
    </row>
    <row r="1210" ht="12.75">
      <c r="Q1210" s="7"/>
    </row>
    <row r="1211" ht="12.75">
      <c r="Q1211" s="7"/>
    </row>
    <row r="1212" ht="12.75">
      <c r="Q1212" s="7"/>
    </row>
    <row r="1213" ht="12.75">
      <c r="Q1213" s="7"/>
    </row>
    <row r="1214" ht="12.75">
      <c r="Q1214" s="7"/>
    </row>
    <row r="1215" ht="12.75">
      <c r="Q1215" s="7"/>
    </row>
    <row r="1216" ht="12.75">
      <c r="Q1216" s="7"/>
    </row>
    <row r="1217" ht="12.75">
      <c r="Q1217" s="7"/>
    </row>
    <row r="1218" ht="12.75">
      <c r="Q1218" s="7"/>
    </row>
    <row r="1219" ht="12.75">
      <c r="Q1219" s="7"/>
    </row>
    <row r="1220" ht="12.75">
      <c r="Q1220" s="7"/>
    </row>
    <row r="1221" ht="12.75">
      <c r="Q1221" s="7"/>
    </row>
    <row r="1222" ht="12.75">
      <c r="Q1222" s="7"/>
    </row>
    <row r="1223" ht="12.75">
      <c r="Q1223" s="7"/>
    </row>
    <row r="1224" ht="12.75">
      <c r="Q1224" s="7"/>
    </row>
    <row r="1225" ht="12.75">
      <c r="Q1225" s="7"/>
    </row>
    <row r="1226" ht="12.75">
      <c r="Q1226" s="7"/>
    </row>
    <row r="1227" ht="12.75">
      <c r="Q1227" s="7"/>
    </row>
    <row r="1228" ht="12.75">
      <c r="Q1228" s="7"/>
    </row>
    <row r="1229" ht="12.75">
      <c r="Q1229" s="7"/>
    </row>
    <row r="1230" ht="12.75">
      <c r="Q1230" s="7"/>
    </row>
    <row r="1231" ht="12.75">
      <c r="Q1231" s="7"/>
    </row>
    <row r="1232" ht="12.75">
      <c r="Q1232" s="7"/>
    </row>
    <row r="1233" ht="12.75">
      <c r="Q1233" s="7"/>
    </row>
    <row r="1234" ht="12.75">
      <c r="Q1234" s="7"/>
    </row>
    <row r="1235" ht="12.75">
      <c r="Q1235" s="7"/>
    </row>
    <row r="1236" ht="12.75">
      <c r="Q1236" s="7"/>
    </row>
    <row r="1237" ht="12.75">
      <c r="Q1237" s="7"/>
    </row>
    <row r="1238" ht="12.75">
      <c r="Q1238" s="7"/>
    </row>
    <row r="1239" ht="12.75">
      <c r="Q1239" s="7"/>
    </row>
    <row r="1240" ht="12.75">
      <c r="Q1240" s="7"/>
    </row>
    <row r="1241" ht="12.75">
      <c r="Q1241" s="7"/>
    </row>
    <row r="1242" ht="12.75">
      <c r="Q1242" s="7"/>
    </row>
    <row r="1243" ht="12.75">
      <c r="Q1243" s="7"/>
    </row>
    <row r="1244" ht="12.75">
      <c r="Q1244" s="7"/>
    </row>
    <row r="1245" ht="12.75">
      <c r="Q1245" s="7"/>
    </row>
    <row r="1246" ht="12.75">
      <c r="Q1246" s="7"/>
    </row>
    <row r="1247" ht="12.75">
      <c r="Q1247" s="7"/>
    </row>
    <row r="1248" ht="12.75">
      <c r="Q1248" s="7"/>
    </row>
    <row r="1249" ht="12.75">
      <c r="Q1249" s="7"/>
    </row>
    <row r="1250" ht="12.75">
      <c r="Q1250" s="7"/>
    </row>
    <row r="1251" ht="12.75">
      <c r="Q1251" s="7"/>
    </row>
    <row r="1252" ht="12.75">
      <c r="Q1252" s="7"/>
    </row>
    <row r="1253" ht="12.75">
      <c r="Q1253" s="7"/>
    </row>
    <row r="1254" ht="12.75">
      <c r="Q1254" s="7"/>
    </row>
    <row r="1255" ht="12.75">
      <c r="Q1255" s="7"/>
    </row>
    <row r="1256" ht="12.75">
      <c r="Q1256" s="7"/>
    </row>
    <row r="1257" ht="12.75">
      <c r="Q1257" s="7"/>
    </row>
    <row r="1258" ht="12.75">
      <c r="Q1258" s="7"/>
    </row>
    <row r="1259" ht="12.75">
      <c r="Q1259" s="7"/>
    </row>
    <row r="1260" ht="12.75">
      <c r="Q1260" s="7"/>
    </row>
    <row r="1261" ht="12.75">
      <c r="Q1261" s="7"/>
    </row>
    <row r="1262" ht="12.75">
      <c r="Q1262" s="7"/>
    </row>
    <row r="1263" ht="12.75">
      <c r="Q1263" s="7"/>
    </row>
    <row r="1264" ht="12.75">
      <c r="Q1264" s="7"/>
    </row>
    <row r="1265" ht="12.75">
      <c r="Q1265" s="7"/>
    </row>
    <row r="1266" ht="12.75">
      <c r="Q1266" s="7"/>
    </row>
    <row r="1267" ht="12.75">
      <c r="Q1267" s="7"/>
    </row>
    <row r="1268" ht="12.75">
      <c r="Q1268" s="7"/>
    </row>
    <row r="1269" ht="12.75">
      <c r="Q1269" s="7"/>
    </row>
    <row r="1270" ht="12.75">
      <c r="Q1270" s="7"/>
    </row>
    <row r="1271" ht="12.75">
      <c r="Q1271" s="7"/>
    </row>
    <row r="1272" ht="12.75">
      <c r="Q1272" s="7"/>
    </row>
    <row r="1273" ht="12.75">
      <c r="Q1273" s="7"/>
    </row>
    <row r="1274" ht="12.75">
      <c r="Q1274" s="7"/>
    </row>
    <row r="1275" ht="12.75">
      <c r="Q1275" s="7"/>
    </row>
    <row r="1276" ht="12.75">
      <c r="Q1276" s="7"/>
    </row>
    <row r="1277" ht="12.75">
      <c r="Q1277" s="7"/>
    </row>
    <row r="1278" ht="12.75">
      <c r="Q1278" s="7"/>
    </row>
    <row r="1279" ht="12.75">
      <c r="Q1279" s="7"/>
    </row>
    <row r="1280" ht="12.75">
      <c r="Q1280" s="7"/>
    </row>
    <row r="1281" ht="12.75">
      <c r="Q1281" s="7"/>
    </row>
    <row r="1282" ht="12.75">
      <c r="Q1282" s="7"/>
    </row>
    <row r="1283" ht="12.75">
      <c r="Q1283" s="7"/>
    </row>
    <row r="1284" ht="12.75">
      <c r="Q1284" s="7"/>
    </row>
    <row r="1285" ht="12.75">
      <c r="Q1285" s="7"/>
    </row>
    <row r="1286" ht="12.75">
      <c r="Q1286" s="7"/>
    </row>
    <row r="1287" ht="12.75">
      <c r="Q1287" s="7"/>
    </row>
    <row r="1288" ht="12.75">
      <c r="Q1288" s="7"/>
    </row>
    <row r="1289" ht="12.75">
      <c r="Q1289" s="7"/>
    </row>
    <row r="1290" ht="12.75">
      <c r="Q1290" s="7"/>
    </row>
    <row r="1291" ht="12.75">
      <c r="Q1291" s="7"/>
    </row>
    <row r="1292" ht="12.75">
      <c r="Q1292" s="7"/>
    </row>
    <row r="1293" ht="12.75">
      <c r="Q1293" s="7"/>
    </row>
    <row r="1294" ht="12.75">
      <c r="Q1294" s="7"/>
    </row>
    <row r="1295" ht="12.75">
      <c r="Q1295" s="7"/>
    </row>
    <row r="1296" ht="12.75">
      <c r="Q1296" s="7"/>
    </row>
    <row r="1297" ht="12.75">
      <c r="Q1297" s="7"/>
    </row>
    <row r="1298" ht="12.75">
      <c r="Q1298" s="7"/>
    </row>
    <row r="1299" ht="12.75">
      <c r="Q1299" s="7"/>
    </row>
    <row r="1300" ht="12.75">
      <c r="Q1300" s="7"/>
    </row>
    <row r="1301" ht="12.75">
      <c r="Q1301" s="7"/>
    </row>
    <row r="1302" ht="12.75">
      <c r="Q1302" s="7"/>
    </row>
    <row r="1303" ht="12.75">
      <c r="Q1303" s="7"/>
    </row>
    <row r="1304" ht="12.75">
      <c r="Q1304" s="7"/>
    </row>
    <row r="1305" ht="12.75">
      <c r="Q1305" s="7"/>
    </row>
    <row r="1306" ht="12.75">
      <c r="Q1306" s="7"/>
    </row>
    <row r="1307" ht="12.75">
      <c r="Q1307" s="7"/>
    </row>
    <row r="1308" ht="12.75">
      <c r="Q1308" s="7"/>
    </row>
    <row r="1309" ht="12.75">
      <c r="Q1309" s="7"/>
    </row>
    <row r="1310" ht="12.75">
      <c r="Q1310" s="7"/>
    </row>
    <row r="1311" ht="12.75">
      <c r="Q1311" s="7"/>
    </row>
    <row r="1312" ht="12.75">
      <c r="Q1312" s="7"/>
    </row>
    <row r="1313" ht="12.75">
      <c r="Q1313" s="7"/>
    </row>
    <row r="1314" ht="12.75">
      <c r="Q1314" s="7"/>
    </row>
    <row r="1315" ht="12.75">
      <c r="Q1315" s="7"/>
    </row>
    <row r="1316" ht="12.75">
      <c r="Q1316" s="7"/>
    </row>
    <row r="1317" ht="12.75">
      <c r="Q1317" s="7"/>
    </row>
    <row r="1318" ht="12.75">
      <c r="Q1318" s="7"/>
    </row>
    <row r="1319" ht="12.75">
      <c r="Q1319" s="7"/>
    </row>
    <row r="1320" ht="12.75">
      <c r="Q1320" s="7"/>
    </row>
    <row r="1321" ht="12.75">
      <c r="Q1321" s="7"/>
    </row>
    <row r="1322" ht="12.75">
      <c r="Q1322" s="7"/>
    </row>
    <row r="1323" ht="12.75">
      <c r="Q1323" s="7"/>
    </row>
    <row r="1324" ht="12.75">
      <c r="Q1324" s="7"/>
    </row>
    <row r="1325" ht="12.75">
      <c r="Q1325" s="7"/>
    </row>
    <row r="1326" ht="12.75">
      <c r="Q1326" s="7"/>
    </row>
    <row r="1327" ht="12.75">
      <c r="Q1327" s="7"/>
    </row>
    <row r="1328" ht="12.75">
      <c r="Q1328" s="7"/>
    </row>
    <row r="1329" ht="12.75">
      <c r="Q1329" s="7"/>
    </row>
    <row r="1330" ht="12.75">
      <c r="Q1330" s="7"/>
    </row>
    <row r="1331" ht="12.75">
      <c r="Q1331" s="7"/>
    </row>
    <row r="1332" ht="12.75">
      <c r="Q1332" s="7"/>
    </row>
    <row r="1333" ht="12.75">
      <c r="Q1333" s="7"/>
    </row>
    <row r="1334" ht="12.75">
      <c r="Q1334" s="7"/>
    </row>
    <row r="1335" ht="12.75">
      <c r="Q1335" s="7"/>
    </row>
    <row r="1336" ht="12.75">
      <c r="Q1336" s="7"/>
    </row>
    <row r="1337" ht="12.75">
      <c r="Q1337" s="7"/>
    </row>
    <row r="1338" ht="12.75">
      <c r="Q1338" s="7"/>
    </row>
    <row r="1339" ht="12.75">
      <c r="Q1339" s="7"/>
    </row>
    <row r="1340" ht="12.75">
      <c r="Q1340" s="7"/>
    </row>
    <row r="1341" ht="12.75">
      <c r="Q1341" s="7"/>
    </row>
    <row r="1342" ht="12.75">
      <c r="Q1342" s="7"/>
    </row>
    <row r="1343" ht="12.75">
      <c r="Q1343" s="7"/>
    </row>
    <row r="1344" ht="12.75">
      <c r="Q1344" s="7"/>
    </row>
    <row r="1345" ht="12.75">
      <c r="Q1345" s="7"/>
    </row>
    <row r="1346" ht="12.75">
      <c r="Q1346" s="7"/>
    </row>
    <row r="1347" ht="12.75">
      <c r="Q1347" s="7"/>
    </row>
    <row r="1348" ht="12.75">
      <c r="Q1348" s="7"/>
    </row>
    <row r="1349" ht="12.75">
      <c r="Q1349" s="7"/>
    </row>
    <row r="1350" ht="12.75">
      <c r="Q1350" s="7"/>
    </row>
    <row r="1351" ht="12.75">
      <c r="Q1351" s="7"/>
    </row>
    <row r="1352" ht="12.75">
      <c r="Q1352" s="7"/>
    </row>
    <row r="1353" ht="12.75">
      <c r="Q1353" s="7"/>
    </row>
    <row r="1354" ht="12.75">
      <c r="Q1354" s="7"/>
    </row>
    <row r="1355" ht="12.75">
      <c r="Q1355" s="7"/>
    </row>
    <row r="1356" ht="12.75">
      <c r="Q1356" s="7"/>
    </row>
    <row r="1357" ht="12.75">
      <c r="Q1357" s="7"/>
    </row>
    <row r="1358" ht="12.75">
      <c r="Q1358" s="7"/>
    </row>
    <row r="1359" ht="12.75">
      <c r="Q1359" s="7"/>
    </row>
    <row r="1360" ht="12.75">
      <c r="Q1360" s="7"/>
    </row>
    <row r="1361" ht="12.75">
      <c r="Q1361" s="7"/>
    </row>
    <row r="1362" ht="12.75">
      <c r="Q1362" s="7"/>
    </row>
    <row r="1363" ht="12.75">
      <c r="Q1363" s="7"/>
    </row>
    <row r="1364" ht="12.75">
      <c r="Q1364" s="7"/>
    </row>
    <row r="1365" ht="12.75">
      <c r="Q1365" s="7"/>
    </row>
    <row r="1366" ht="12.75">
      <c r="Q1366" s="7"/>
    </row>
    <row r="1367" ht="12.75">
      <c r="Q1367" s="7"/>
    </row>
    <row r="1368" ht="12.75">
      <c r="Q1368" s="7"/>
    </row>
    <row r="1369" ht="12.75">
      <c r="Q1369" s="7"/>
    </row>
    <row r="1370" ht="12.75">
      <c r="Q1370" s="7"/>
    </row>
    <row r="1371" ht="12.75">
      <c r="Q1371" s="7"/>
    </row>
    <row r="1372" ht="12.75">
      <c r="Q1372" s="7"/>
    </row>
    <row r="1373" ht="12.75">
      <c r="Q1373" s="7"/>
    </row>
    <row r="1374" ht="12.75">
      <c r="Q1374" s="7"/>
    </row>
    <row r="1375" ht="12.75">
      <c r="Q1375" s="7"/>
    </row>
    <row r="1376" ht="12.75">
      <c r="Q1376" s="7"/>
    </row>
    <row r="1377" ht="12.75">
      <c r="Q1377" s="7"/>
    </row>
    <row r="1378" ht="12.75">
      <c r="Q1378" s="7"/>
    </row>
    <row r="1379" ht="12.75">
      <c r="Q1379" s="7"/>
    </row>
    <row r="1380" ht="12.75">
      <c r="Q1380" s="7"/>
    </row>
    <row r="1381" ht="12.75">
      <c r="Q1381" s="7"/>
    </row>
    <row r="1382" ht="12.75">
      <c r="Q1382" s="7"/>
    </row>
    <row r="1383" ht="12.75">
      <c r="Q1383" s="7"/>
    </row>
    <row r="1384" ht="12.75">
      <c r="Q1384" s="7"/>
    </row>
    <row r="1385" ht="12.75">
      <c r="Q1385" s="7"/>
    </row>
    <row r="1386" ht="12.75">
      <c r="Q1386" s="7"/>
    </row>
    <row r="1387" ht="12.75">
      <c r="Q1387" s="7"/>
    </row>
    <row r="1388" ht="12.75">
      <c r="Q1388" s="7"/>
    </row>
    <row r="1389" ht="12.75">
      <c r="Q1389" s="7"/>
    </row>
    <row r="1390" ht="12.75">
      <c r="Q1390" s="7"/>
    </row>
    <row r="1391" ht="12.75">
      <c r="Q1391" s="7"/>
    </row>
    <row r="1392" ht="12.75">
      <c r="Q1392" s="7"/>
    </row>
    <row r="1393" ht="12.75">
      <c r="Q1393" s="7"/>
    </row>
    <row r="1394" ht="12.75">
      <c r="Q1394" s="7"/>
    </row>
    <row r="1395" ht="12.75">
      <c r="Q1395" s="7"/>
    </row>
    <row r="1396" ht="12.75">
      <c r="Q1396" s="7"/>
    </row>
    <row r="1397" ht="12.75">
      <c r="Q1397" s="7"/>
    </row>
    <row r="1398" ht="12.75">
      <c r="Q1398" s="7"/>
    </row>
    <row r="1399" ht="12.75">
      <c r="Q1399" s="7"/>
    </row>
    <row r="1400" ht="12.75">
      <c r="Q1400" s="7"/>
    </row>
    <row r="1401" ht="12.75">
      <c r="Q1401" s="7"/>
    </row>
    <row r="1402" ht="12.75">
      <c r="Q1402" s="7"/>
    </row>
    <row r="1403" ht="12.75">
      <c r="Q1403" s="7"/>
    </row>
    <row r="1404" ht="12.75">
      <c r="Q1404" s="7"/>
    </row>
    <row r="1405" ht="12.75">
      <c r="Q1405" s="7"/>
    </row>
    <row r="1406" ht="12.75">
      <c r="Q1406" s="7"/>
    </row>
    <row r="1407" ht="12.75">
      <c r="Q1407" s="7"/>
    </row>
    <row r="1408" ht="12.75">
      <c r="Q1408" s="7"/>
    </row>
    <row r="1409" ht="12.75">
      <c r="Q1409" s="7"/>
    </row>
    <row r="1410" ht="12.75">
      <c r="Q1410" s="7"/>
    </row>
    <row r="1411" ht="12.75">
      <c r="Q1411" s="7"/>
    </row>
    <row r="1412" ht="12.75">
      <c r="Q1412" s="7"/>
    </row>
    <row r="1413" ht="12.75">
      <c r="Q1413" s="7"/>
    </row>
    <row r="1414" ht="12.75">
      <c r="Q1414" s="7"/>
    </row>
    <row r="1415" ht="12.75">
      <c r="Q1415" s="7"/>
    </row>
    <row r="1416" ht="12.75">
      <c r="Q1416" s="7"/>
    </row>
    <row r="1417" ht="12.75">
      <c r="Q1417" s="7"/>
    </row>
    <row r="1418" ht="12.75">
      <c r="Q1418" s="7"/>
    </row>
    <row r="1419" ht="12.75">
      <c r="Q1419" s="7"/>
    </row>
    <row r="1420" ht="12.75">
      <c r="Q1420" s="7"/>
    </row>
    <row r="1421" ht="12.75">
      <c r="Q1421" s="7"/>
    </row>
    <row r="1422" ht="12.75">
      <c r="Q1422" s="7"/>
    </row>
    <row r="1423" ht="12.75">
      <c r="Q1423" s="7"/>
    </row>
    <row r="1424" ht="12.75">
      <c r="Q1424" s="7"/>
    </row>
    <row r="1425" ht="12.75">
      <c r="Q1425" s="7"/>
    </row>
    <row r="1426" ht="12.75">
      <c r="Q1426" s="7"/>
    </row>
    <row r="1427" ht="12.75">
      <c r="Q1427" s="7"/>
    </row>
    <row r="1428" ht="12.75">
      <c r="Q1428" s="7"/>
    </row>
    <row r="1429" ht="12.75">
      <c r="Q1429" s="7"/>
    </row>
    <row r="1430" ht="12.75">
      <c r="Q1430" s="7"/>
    </row>
    <row r="1431" ht="12.75">
      <c r="Q1431" s="7"/>
    </row>
    <row r="1432" ht="12.75">
      <c r="Q1432" s="7"/>
    </row>
    <row r="1433" ht="12.75">
      <c r="Q1433" s="7"/>
    </row>
    <row r="1434" ht="12.75">
      <c r="Q1434" s="7"/>
    </row>
    <row r="1435" ht="12.75">
      <c r="Q1435" s="7"/>
    </row>
    <row r="1436" ht="12.75">
      <c r="Q1436" s="7"/>
    </row>
    <row r="1437" ht="12.75">
      <c r="Q1437" s="7"/>
    </row>
    <row r="1438" ht="12.75">
      <c r="Q1438" s="7"/>
    </row>
    <row r="1439" ht="12.75">
      <c r="Q1439" s="7"/>
    </row>
    <row r="1440" ht="12.75">
      <c r="Q1440" s="7"/>
    </row>
    <row r="1441" ht="12.75">
      <c r="Q1441" s="7"/>
    </row>
    <row r="1442" ht="12.75">
      <c r="Q1442" s="7"/>
    </row>
    <row r="1443" ht="12.75">
      <c r="Q1443" s="7"/>
    </row>
    <row r="1444" ht="12.75">
      <c r="Q1444" s="7"/>
    </row>
    <row r="1445" ht="12.75">
      <c r="Q1445" s="7"/>
    </row>
    <row r="1446" ht="12.75">
      <c r="Q1446" s="7"/>
    </row>
    <row r="1447" ht="12.75">
      <c r="Q1447" s="7"/>
    </row>
    <row r="1448" ht="12.75">
      <c r="Q1448" s="7"/>
    </row>
    <row r="1449" ht="12.75">
      <c r="Q1449" s="7"/>
    </row>
    <row r="1450" ht="12.75">
      <c r="Q1450" s="7"/>
    </row>
    <row r="1451" ht="12.75">
      <c r="Q1451" s="7"/>
    </row>
    <row r="1452" ht="12.75">
      <c r="Q1452" s="7"/>
    </row>
    <row r="1453" ht="12.75">
      <c r="Q1453" s="7"/>
    </row>
    <row r="1454" ht="12.75">
      <c r="Q1454" s="7"/>
    </row>
    <row r="1455" ht="12.75">
      <c r="Q1455" s="7"/>
    </row>
    <row r="1456" ht="12.75">
      <c r="Q1456" s="7"/>
    </row>
    <row r="1457" ht="12.75">
      <c r="Q1457" s="7"/>
    </row>
    <row r="1458" ht="12.75">
      <c r="Q1458" s="7"/>
    </row>
    <row r="1459" ht="12.75">
      <c r="Q1459" s="7"/>
    </row>
    <row r="1460" ht="12.75">
      <c r="Q1460" s="7"/>
    </row>
    <row r="1461" ht="12.75">
      <c r="Q1461" s="7"/>
    </row>
    <row r="1462" ht="12.75">
      <c r="Q1462" s="7"/>
    </row>
    <row r="1463" ht="12.75">
      <c r="Q1463" s="7"/>
    </row>
    <row r="1464" ht="12.75">
      <c r="Q1464" s="7"/>
    </row>
    <row r="1465" ht="12.75">
      <c r="Q1465" s="7"/>
    </row>
    <row r="1466" ht="12.75">
      <c r="Q1466" s="7"/>
    </row>
    <row r="1467" ht="12.75">
      <c r="Q1467" s="7"/>
    </row>
    <row r="1468" ht="12.75">
      <c r="Q1468" s="7"/>
    </row>
    <row r="1469" ht="12.75">
      <c r="Q1469" s="7"/>
    </row>
    <row r="1470" ht="12.75">
      <c r="Q1470" s="7"/>
    </row>
    <row r="1471" ht="12.75">
      <c r="Q1471" s="7"/>
    </row>
    <row r="1472" ht="12.75">
      <c r="Q1472" s="7"/>
    </row>
    <row r="1473" ht="12.75">
      <c r="Q1473" s="7"/>
    </row>
    <row r="1474" ht="12.75">
      <c r="Q1474" s="7"/>
    </row>
    <row r="1475" ht="12.75">
      <c r="Q1475" s="7"/>
    </row>
    <row r="1476" ht="12.75">
      <c r="Q1476" s="7"/>
    </row>
    <row r="1477" ht="12.75">
      <c r="Q1477" s="7"/>
    </row>
    <row r="1478" ht="12.75">
      <c r="Q1478" s="7"/>
    </row>
    <row r="1479" ht="12.75">
      <c r="Q1479" s="7"/>
    </row>
    <row r="1480" ht="12.75">
      <c r="Q1480" s="7"/>
    </row>
    <row r="1481" ht="12.75">
      <c r="Q1481" s="7"/>
    </row>
    <row r="1482" ht="12.75">
      <c r="Q1482" s="7"/>
    </row>
    <row r="1483" ht="12.75">
      <c r="Q1483" s="7"/>
    </row>
    <row r="1484" ht="12.75">
      <c r="Q1484" s="7"/>
    </row>
    <row r="1485" ht="12.75">
      <c r="Q1485" s="7"/>
    </row>
    <row r="1486" ht="12.75">
      <c r="Q1486" s="7"/>
    </row>
    <row r="1487" ht="12.75">
      <c r="Q1487" s="7"/>
    </row>
    <row r="1488" ht="12.75">
      <c r="Q1488" s="7"/>
    </row>
    <row r="1489" ht="12.75">
      <c r="Q1489" s="7"/>
    </row>
    <row r="1490" ht="12.75">
      <c r="Q1490" s="7"/>
    </row>
    <row r="1491" ht="12.75">
      <c r="Q1491" s="7"/>
    </row>
    <row r="1492" ht="12.75">
      <c r="Q1492" s="7"/>
    </row>
    <row r="1493" ht="12.75">
      <c r="Q1493" s="7"/>
    </row>
    <row r="1494" ht="12.75">
      <c r="Q1494" s="7"/>
    </row>
    <row r="1495" ht="12.75">
      <c r="Q1495" s="7"/>
    </row>
    <row r="1496" ht="12.75">
      <c r="Q1496" s="7"/>
    </row>
    <row r="1497" ht="12.75">
      <c r="Q1497" s="7"/>
    </row>
    <row r="1498" ht="12.75">
      <c r="Q1498" s="7"/>
    </row>
    <row r="1499" ht="12.75">
      <c r="Q1499" s="7"/>
    </row>
    <row r="1500" ht="12.75">
      <c r="Q1500" s="7"/>
    </row>
    <row r="1501" ht="12.75">
      <c r="Q1501" s="7"/>
    </row>
    <row r="1502" ht="12.75">
      <c r="Q1502" s="7"/>
    </row>
    <row r="1503" ht="12.75">
      <c r="Q1503" s="7"/>
    </row>
    <row r="1504" ht="12.75">
      <c r="Q1504" s="7"/>
    </row>
    <row r="1505" ht="12.75">
      <c r="Q1505" s="7"/>
    </row>
    <row r="1506" ht="12.75">
      <c r="Q1506" s="7"/>
    </row>
    <row r="1507" ht="12.75">
      <c r="Q1507" s="7"/>
    </row>
    <row r="1508" ht="12.75">
      <c r="Q1508" s="7"/>
    </row>
    <row r="1509" ht="12.75">
      <c r="Q1509" s="7"/>
    </row>
    <row r="1510" ht="12.75">
      <c r="Q1510" s="7"/>
    </row>
    <row r="1511" ht="12.75">
      <c r="Q1511" s="7"/>
    </row>
    <row r="1512" ht="12.75">
      <c r="Q1512" s="7"/>
    </row>
    <row r="1513" ht="12.75">
      <c r="Q1513" s="7"/>
    </row>
    <row r="1514" ht="12.75">
      <c r="Q1514" s="7"/>
    </row>
    <row r="1515" ht="12.75">
      <c r="Q1515" s="7"/>
    </row>
    <row r="1516" ht="12.75">
      <c r="Q1516" s="7"/>
    </row>
    <row r="1517" ht="12.75">
      <c r="Q1517" s="7"/>
    </row>
    <row r="1518" ht="12.75">
      <c r="Q1518" s="7"/>
    </row>
    <row r="1519" ht="12.75">
      <c r="Q1519" s="7"/>
    </row>
    <row r="1520" ht="12.75">
      <c r="Q1520" s="7"/>
    </row>
    <row r="1521" ht="12.75">
      <c r="Q1521" s="7"/>
    </row>
    <row r="1522" ht="12.75">
      <c r="Q1522" s="7"/>
    </row>
    <row r="1523" ht="12.75">
      <c r="Q1523" s="7"/>
    </row>
    <row r="1524" ht="12.75">
      <c r="Q1524" s="7"/>
    </row>
    <row r="1525" ht="12.75">
      <c r="Q1525" s="7"/>
    </row>
    <row r="1526" ht="12.75">
      <c r="Q1526" s="7"/>
    </row>
    <row r="1527" ht="12.75">
      <c r="Q1527" s="7"/>
    </row>
    <row r="1528" ht="12.75">
      <c r="Q1528" s="7"/>
    </row>
    <row r="1529" ht="12.75">
      <c r="Q1529" s="7"/>
    </row>
    <row r="1530" ht="12.75">
      <c r="Q1530" s="7"/>
    </row>
    <row r="1531" ht="12.75">
      <c r="Q1531" s="7"/>
    </row>
    <row r="1532" ht="12.75">
      <c r="Q1532" s="7"/>
    </row>
    <row r="1533" ht="12.75">
      <c r="Q1533" s="7"/>
    </row>
    <row r="1534" ht="12.75">
      <c r="Q1534" s="7"/>
    </row>
    <row r="1535" ht="12.75">
      <c r="Q1535" s="7"/>
    </row>
    <row r="1536" ht="12.75">
      <c r="Q1536" s="7"/>
    </row>
    <row r="1537" ht="12.75">
      <c r="Q1537" s="7"/>
    </row>
    <row r="1538" ht="12.75">
      <c r="Q1538" s="7"/>
    </row>
    <row r="1539" ht="12.75">
      <c r="Q1539" s="7"/>
    </row>
    <row r="1540" ht="12.75">
      <c r="Q1540" s="7"/>
    </row>
    <row r="1541" ht="12.75">
      <c r="Q1541" s="7"/>
    </row>
    <row r="1542" ht="12.75">
      <c r="Q1542" s="7"/>
    </row>
    <row r="1543" ht="12.75">
      <c r="Q1543" s="7"/>
    </row>
    <row r="1544" ht="12.75">
      <c r="Q1544" s="7"/>
    </row>
    <row r="1545" ht="12.75">
      <c r="Q1545" s="7"/>
    </row>
    <row r="1546" ht="12.75">
      <c r="Q1546" s="7"/>
    </row>
    <row r="1547" ht="12.75">
      <c r="Q1547" s="7"/>
    </row>
    <row r="1548" ht="12.75">
      <c r="Q1548" s="7"/>
    </row>
    <row r="1549" ht="12.75">
      <c r="Q1549" s="7"/>
    </row>
    <row r="1550" ht="12.75">
      <c r="Q1550" s="7"/>
    </row>
    <row r="1551" ht="12.75">
      <c r="Q1551" s="7"/>
    </row>
    <row r="1552" ht="12.75">
      <c r="Q1552" s="7"/>
    </row>
    <row r="1553" ht="12.75">
      <c r="Q1553" s="7"/>
    </row>
    <row r="1554" ht="12.75">
      <c r="Q1554" s="7"/>
    </row>
    <row r="1555" ht="12.75">
      <c r="Q1555" s="7"/>
    </row>
    <row r="1556" ht="12.75">
      <c r="Q1556" s="7"/>
    </row>
    <row r="1557" ht="12.75">
      <c r="Q1557" s="7"/>
    </row>
    <row r="1558" ht="12.75">
      <c r="Q1558" s="7"/>
    </row>
    <row r="1559" ht="12.75">
      <c r="Q1559" s="7"/>
    </row>
    <row r="1560" ht="12.75">
      <c r="Q1560" s="7"/>
    </row>
    <row r="1561" ht="12.75">
      <c r="Q1561" s="7"/>
    </row>
    <row r="1562" ht="12.75">
      <c r="Q1562" s="7"/>
    </row>
    <row r="1563" ht="12.75">
      <c r="Q1563" s="7"/>
    </row>
    <row r="1564" ht="12.75">
      <c r="Q1564" s="7"/>
    </row>
    <row r="1565" ht="12.75">
      <c r="Q1565" s="7"/>
    </row>
    <row r="1566" ht="12.75">
      <c r="Q1566" s="7"/>
    </row>
    <row r="1567" ht="12.75">
      <c r="Q1567" s="7"/>
    </row>
    <row r="1568" ht="12.75">
      <c r="Q1568" s="7"/>
    </row>
    <row r="1569" ht="12.75">
      <c r="Q1569" s="7"/>
    </row>
    <row r="1570" ht="12.75">
      <c r="Q1570" s="7"/>
    </row>
    <row r="1571" ht="12.75">
      <c r="Q1571" s="7"/>
    </row>
    <row r="1572" ht="12.75">
      <c r="Q1572" s="7"/>
    </row>
    <row r="1573" ht="12.75">
      <c r="Q1573" s="7"/>
    </row>
    <row r="1574" ht="12.75">
      <c r="Q1574" s="7"/>
    </row>
    <row r="1575" ht="12.75">
      <c r="Q1575" s="7"/>
    </row>
    <row r="1576" ht="12.75">
      <c r="Q1576" s="7"/>
    </row>
    <row r="1577" ht="12.75">
      <c r="Q1577" s="7"/>
    </row>
    <row r="1578" ht="12.75">
      <c r="Q1578" s="7"/>
    </row>
    <row r="1579" ht="12.75">
      <c r="Q1579" s="7"/>
    </row>
    <row r="1580" ht="12.75">
      <c r="Q1580" s="7"/>
    </row>
    <row r="1581" ht="12.75">
      <c r="Q1581" s="7"/>
    </row>
    <row r="1582" ht="12.75">
      <c r="Q1582" s="7"/>
    </row>
    <row r="1583" ht="12.75">
      <c r="Q1583" s="7"/>
    </row>
    <row r="1584" ht="12.75">
      <c r="Q1584" s="7"/>
    </row>
    <row r="1585" ht="12.75">
      <c r="Q1585" s="7"/>
    </row>
    <row r="1586" ht="12.75">
      <c r="Q1586" s="7"/>
    </row>
    <row r="1587" ht="12.75">
      <c r="Q1587" s="7"/>
    </row>
    <row r="1588" ht="12.75">
      <c r="Q1588" s="7"/>
    </row>
    <row r="1589" ht="12.75">
      <c r="Q1589" s="7"/>
    </row>
    <row r="1590" ht="12.75">
      <c r="Q1590" s="7"/>
    </row>
    <row r="1591" ht="12.75">
      <c r="Q1591" s="7"/>
    </row>
    <row r="1592" ht="12.75">
      <c r="Q1592" s="7"/>
    </row>
    <row r="1593" ht="12.75">
      <c r="Q1593" s="7"/>
    </row>
    <row r="1594" ht="12.75">
      <c r="Q1594" s="7"/>
    </row>
    <row r="1595" ht="12.75">
      <c r="Q1595" s="7"/>
    </row>
    <row r="1596" ht="12.75">
      <c r="Q1596" s="7"/>
    </row>
    <row r="1597" ht="12.75">
      <c r="Q1597" s="7"/>
    </row>
    <row r="1598" ht="12.75">
      <c r="Q1598" s="7"/>
    </row>
    <row r="1599" ht="12.75">
      <c r="Q1599" s="7"/>
    </row>
    <row r="1600" ht="12.75">
      <c r="Q1600" s="7"/>
    </row>
    <row r="1601" ht="12.75">
      <c r="Q1601" s="7"/>
    </row>
    <row r="1602" ht="12.75">
      <c r="Q1602" s="7"/>
    </row>
    <row r="1603" ht="12.75">
      <c r="Q1603" s="7"/>
    </row>
    <row r="1604" ht="12.75">
      <c r="Q1604" s="7"/>
    </row>
    <row r="1605" ht="12.75">
      <c r="Q1605" s="7"/>
    </row>
    <row r="1606" ht="12.75">
      <c r="Q1606" s="7"/>
    </row>
    <row r="1607" ht="12.75">
      <c r="Q1607" s="7"/>
    </row>
    <row r="1608" ht="12.75">
      <c r="Q1608" s="7"/>
    </row>
    <row r="1609" ht="12.75">
      <c r="Q1609" s="7"/>
    </row>
    <row r="1610" ht="12.75">
      <c r="Q1610" s="7"/>
    </row>
    <row r="1611" ht="12.75">
      <c r="Q1611" s="7"/>
    </row>
    <row r="1612" ht="12.75">
      <c r="Q1612" s="7"/>
    </row>
    <row r="1613" ht="12.75">
      <c r="Q1613" s="7"/>
    </row>
    <row r="1614" ht="12.75">
      <c r="Q1614" s="7"/>
    </row>
    <row r="1615" ht="12.75">
      <c r="Q1615" s="7"/>
    </row>
    <row r="1616" ht="12.75">
      <c r="Q1616" s="7"/>
    </row>
    <row r="1617" ht="12.75">
      <c r="Q1617" s="7"/>
    </row>
    <row r="1618" ht="12.75">
      <c r="Q1618" s="7"/>
    </row>
    <row r="1619" ht="12.75">
      <c r="Q1619" s="7"/>
    </row>
    <row r="1620" ht="12.75">
      <c r="Q1620" s="7"/>
    </row>
    <row r="1621" ht="12.75">
      <c r="Q1621" s="7"/>
    </row>
    <row r="1622" ht="12.75">
      <c r="Q1622" s="7"/>
    </row>
    <row r="1623" ht="12.75">
      <c r="Q1623" s="7"/>
    </row>
    <row r="1624" ht="12.75">
      <c r="Q1624" s="7"/>
    </row>
    <row r="1625" ht="12.75">
      <c r="Q1625" s="7"/>
    </row>
    <row r="1626" ht="12.75">
      <c r="Q1626" s="7"/>
    </row>
    <row r="1627" ht="12.75">
      <c r="Q1627" s="7"/>
    </row>
    <row r="1628" ht="12.75">
      <c r="Q1628" s="7"/>
    </row>
    <row r="1629" ht="12.75">
      <c r="Q1629" s="7"/>
    </row>
    <row r="1630" ht="12.75">
      <c r="Q1630" s="7"/>
    </row>
    <row r="1631" ht="12.75">
      <c r="Q1631" s="7"/>
    </row>
    <row r="1632" ht="12.75">
      <c r="Q1632" s="7"/>
    </row>
    <row r="1633" ht="12.75">
      <c r="Q1633" s="7"/>
    </row>
    <row r="1634" ht="12.75">
      <c r="Q1634" s="7"/>
    </row>
    <row r="1635" ht="12.75">
      <c r="Q1635" s="7"/>
    </row>
    <row r="1636" ht="12.75">
      <c r="Q1636" s="7"/>
    </row>
    <row r="1637" ht="12.75">
      <c r="Q1637" s="7"/>
    </row>
    <row r="1638" ht="12.75">
      <c r="Q1638" s="7"/>
    </row>
    <row r="1639" ht="12.75">
      <c r="Q1639" s="7"/>
    </row>
    <row r="1640" ht="12.75">
      <c r="Q1640" s="7"/>
    </row>
    <row r="1641" ht="12.75">
      <c r="Q1641" s="7"/>
    </row>
    <row r="1642" ht="12.75">
      <c r="Q1642" s="7"/>
    </row>
    <row r="1643" ht="12.75">
      <c r="Q1643" s="7"/>
    </row>
    <row r="1644" ht="12.75">
      <c r="Q1644" s="7"/>
    </row>
    <row r="1645" ht="12.75">
      <c r="Q1645" s="7"/>
    </row>
    <row r="1646" ht="12.75">
      <c r="Q1646" s="7"/>
    </row>
    <row r="1647" ht="12.75">
      <c r="Q1647" s="7"/>
    </row>
    <row r="1648" ht="12.75">
      <c r="Q1648" s="7"/>
    </row>
    <row r="1649" ht="12.75">
      <c r="Q1649" s="7"/>
    </row>
    <row r="1650" ht="12.75">
      <c r="Q1650" s="7"/>
    </row>
    <row r="1651" ht="12.75">
      <c r="Q1651" s="7"/>
    </row>
    <row r="1652" ht="12.75">
      <c r="Q1652" s="7"/>
    </row>
    <row r="1653" ht="12.75">
      <c r="Q1653" s="7"/>
    </row>
    <row r="1654" ht="12.75">
      <c r="Q1654" s="7"/>
    </row>
    <row r="1655" ht="12.75">
      <c r="Q1655" s="7"/>
    </row>
    <row r="1656" ht="12.75">
      <c r="Q1656" s="7"/>
    </row>
    <row r="1657" ht="12.75">
      <c r="Q1657" s="7"/>
    </row>
    <row r="1658" ht="12.75">
      <c r="Q1658" s="7"/>
    </row>
    <row r="1659" ht="12.75">
      <c r="Q1659" s="7"/>
    </row>
    <row r="1660" ht="12.75">
      <c r="Q1660" s="7"/>
    </row>
    <row r="1661" ht="12.75">
      <c r="Q1661" s="7"/>
    </row>
    <row r="1662" ht="12.75">
      <c r="Q1662" s="7"/>
    </row>
    <row r="1663" ht="12.75">
      <c r="Q1663" s="7"/>
    </row>
    <row r="1664" ht="12.75">
      <c r="Q1664" s="7"/>
    </row>
    <row r="1665" ht="12.75">
      <c r="Q1665" s="7"/>
    </row>
    <row r="1666" ht="12.75">
      <c r="Q1666" s="7"/>
    </row>
    <row r="1667" ht="12.75">
      <c r="Q1667" s="7"/>
    </row>
    <row r="1668" ht="12.75">
      <c r="Q1668" s="7"/>
    </row>
    <row r="1669" ht="12.75">
      <c r="Q1669" s="7"/>
    </row>
    <row r="1670" ht="12.75">
      <c r="Q1670" s="7"/>
    </row>
    <row r="1671" ht="12.75">
      <c r="Q1671" s="7"/>
    </row>
    <row r="1672" ht="12.75">
      <c r="Q1672" s="7"/>
    </row>
    <row r="1673" ht="12.75">
      <c r="Q1673" s="7"/>
    </row>
    <row r="1674" ht="12.75">
      <c r="Q1674" s="7"/>
    </row>
    <row r="1675" ht="12.75">
      <c r="Q1675" s="7"/>
    </row>
    <row r="1676" ht="12.75">
      <c r="Q1676" s="7"/>
    </row>
    <row r="1677" ht="12.75">
      <c r="Q1677" s="7"/>
    </row>
    <row r="1678" ht="12.75">
      <c r="Q1678" s="7"/>
    </row>
    <row r="1679" ht="12.75">
      <c r="Q1679" s="7"/>
    </row>
    <row r="1680" ht="12.75">
      <c r="Q1680" s="7"/>
    </row>
    <row r="1681" ht="12.75">
      <c r="Q1681" s="7"/>
    </row>
    <row r="1682" ht="12.75">
      <c r="Q1682" s="7"/>
    </row>
    <row r="1683" ht="12.75">
      <c r="Q1683" s="7"/>
    </row>
    <row r="1684" ht="12.75">
      <c r="Q1684" s="7"/>
    </row>
    <row r="1685" ht="12.75">
      <c r="Q1685" s="7"/>
    </row>
    <row r="1686" ht="12.75">
      <c r="Q1686" s="7"/>
    </row>
    <row r="1687" ht="12.75">
      <c r="Q1687" s="7"/>
    </row>
    <row r="1688" ht="12.75">
      <c r="Q1688" s="7"/>
    </row>
    <row r="1689" ht="12.75">
      <c r="Q1689" s="7"/>
    </row>
    <row r="1690" ht="12.75">
      <c r="Q1690" s="7"/>
    </row>
    <row r="1691" ht="12.75">
      <c r="Q1691" s="7"/>
    </row>
    <row r="1692" ht="12.75">
      <c r="Q1692" s="7"/>
    </row>
    <row r="1693" ht="12.75">
      <c r="Q1693" s="7"/>
    </row>
    <row r="1694" ht="12.75">
      <c r="Q1694" s="7"/>
    </row>
    <row r="1695" ht="12.75">
      <c r="Q1695" s="7"/>
    </row>
    <row r="1696" ht="12.75">
      <c r="Q1696" s="7"/>
    </row>
    <row r="1697" ht="12.75">
      <c r="Q1697" s="7"/>
    </row>
    <row r="1698" ht="12.75">
      <c r="Q1698" s="7"/>
    </row>
    <row r="1699" ht="12.75">
      <c r="Q1699" s="7"/>
    </row>
    <row r="1700" ht="12.75">
      <c r="Q1700" s="7"/>
    </row>
    <row r="1701" ht="12.75">
      <c r="Q1701" s="7"/>
    </row>
    <row r="1702" ht="12.75">
      <c r="Q1702" s="7"/>
    </row>
    <row r="1703" ht="12.75">
      <c r="Q1703" s="7"/>
    </row>
    <row r="1704" ht="12.75">
      <c r="Q1704" s="7"/>
    </row>
    <row r="1705" ht="12.75">
      <c r="Q1705" s="7"/>
    </row>
    <row r="1706" ht="12.75">
      <c r="Q1706" s="7"/>
    </row>
    <row r="1707" ht="12.75">
      <c r="Q1707" s="7"/>
    </row>
    <row r="1708" ht="12.75">
      <c r="Q1708" s="7"/>
    </row>
    <row r="1709" ht="12.75">
      <c r="Q1709" s="7"/>
    </row>
    <row r="1710" ht="12.75">
      <c r="Q1710" s="7"/>
    </row>
    <row r="1711" ht="12.75">
      <c r="Q1711" s="7"/>
    </row>
    <row r="1712" ht="12.75">
      <c r="Q1712" s="7"/>
    </row>
    <row r="1713" ht="12.75">
      <c r="Q1713" s="7"/>
    </row>
    <row r="1714" ht="12.75">
      <c r="Q1714" s="7"/>
    </row>
    <row r="1715" ht="12.75">
      <c r="Q1715" s="7"/>
    </row>
    <row r="1716" ht="12.75">
      <c r="Q1716" s="7"/>
    </row>
    <row r="1717" ht="12.75">
      <c r="Q1717" s="7"/>
    </row>
    <row r="1718" ht="12.75">
      <c r="Q1718" s="7"/>
    </row>
    <row r="1719" ht="12.75">
      <c r="Q1719" s="7"/>
    </row>
    <row r="1720" ht="12.75">
      <c r="Q1720" s="7"/>
    </row>
    <row r="1721" ht="12.75">
      <c r="Q1721" s="7"/>
    </row>
    <row r="1722" ht="12.75">
      <c r="Q1722" s="7"/>
    </row>
    <row r="1723" ht="12.75">
      <c r="Q1723" s="7"/>
    </row>
    <row r="1724" ht="12.75">
      <c r="Q1724" s="7"/>
    </row>
    <row r="1725" ht="12.75">
      <c r="Q1725" s="7"/>
    </row>
    <row r="1726" ht="12.75">
      <c r="Q1726" s="7"/>
    </row>
    <row r="1727" ht="12.75">
      <c r="Q1727" s="7"/>
    </row>
    <row r="1728" ht="12.75">
      <c r="Q1728" s="7"/>
    </row>
    <row r="1729" ht="12.75">
      <c r="Q1729" s="7"/>
    </row>
    <row r="1730" ht="12.75">
      <c r="Q1730" s="7"/>
    </row>
    <row r="1731" ht="12.75">
      <c r="Q1731" s="7"/>
    </row>
    <row r="1732" ht="12.75">
      <c r="Q1732" s="7"/>
    </row>
    <row r="1733" ht="12.75">
      <c r="Q1733" s="7"/>
    </row>
    <row r="1734" ht="12.75">
      <c r="Q1734" s="7"/>
    </row>
    <row r="1735" ht="12.75">
      <c r="Q1735" s="7"/>
    </row>
    <row r="1736" ht="12.75">
      <c r="Q1736" s="7"/>
    </row>
    <row r="1737" ht="12.75">
      <c r="Q1737" s="7"/>
    </row>
    <row r="1738" ht="12.75">
      <c r="Q1738" s="7"/>
    </row>
    <row r="1739" ht="12.75">
      <c r="Q1739" s="7"/>
    </row>
    <row r="1740" ht="12.75">
      <c r="Q1740" s="7"/>
    </row>
    <row r="1741" ht="12.75">
      <c r="Q1741" s="7"/>
    </row>
    <row r="1742" ht="12.75">
      <c r="Q1742" s="7"/>
    </row>
    <row r="1743" ht="12.75">
      <c r="Q1743" s="7"/>
    </row>
    <row r="1744" ht="12.75">
      <c r="Q1744" s="7"/>
    </row>
    <row r="1745" ht="12.75">
      <c r="Q1745" s="7"/>
    </row>
    <row r="1746" ht="12.75">
      <c r="Q1746" s="7"/>
    </row>
    <row r="1747" ht="12.75">
      <c r="Q1747" s="7"/>
    </row>
    <row r="1748" ht="12.75">
      <c r="Q1748" s="7"/>
    </row>
    <row r="1749" ht="12.75">
      <c r="Q1749" s="7"/>
    </row>
    <row r="1750" ht="12.75">
      <c r="Q1750" s="7"/>
    </row>
    <row r="1751" ht="12.75">
      <c r="Q1751" s="7"/>
    </row>
    <row r="1752" ht="12.75">
      <c r="Q1752" s="7"/>
    </row>
    <row r="1753" ht="12.75">
      <c r="Q1753" s="7"/>
    </row>
    <row r="1754" ht="12.75">
      <c r="Q1754" s="7"/>
    </row>
    <row r="1755" ht="12.75">
      <c r="Q1755" s="7"/>
    </row>
    <row r="1756" ht="12.75">
      <c r="Q1756" s="7"/>
    </row>
    <row r="1757" ht="12.75">
      <c r="Q1757" s="7"/>
    </row>
    <row r="1758" ht="12.75">
      <c r="Q1758" s="7"/>
    </row>
    <row r="1759" ht="12.75">
      <c r="Q1759" s="7"/>
    </row>
    <row r="1760" ht="12.75">
      <c r="Q1760" s="7"/>
    </row>
    <row r="1761" ht="12.75">
      <c r="Q1761" s="7"/>
    </row>
    <row r="1762" ht="12.75">
      <c r="Q1762" s="7"/>
    </row>
    <row r="1763" ht="12.75">
      <c r="Q1763" s="7"/>
    </row>
    <row r="1764" ht="12.75">
      <c r="Q1764" s="7"/>
    </row>
    <row r="1765" ht="12.75">
      <c r="Q1765" s="7"/>
    </row>
    <row r="1766" ht="12.75">
      <c r="Q1766" s="7"/>
    </row>
    <row r="1767" ht="12.75">
      <c r="Q1767" s="7"/>
    </row>
    <row r="1768" ht="12.75">
      <c r="Q1768" s="7"/>
    </row>
    <row r="1769" ht="12.75">
      <c r="Q1769" s="7"/>
    </row>
    <row r="1770" ht="12.75">
      <c r="Q1770" s="7"/>
    </row>
    <row r="1771" ht="12.75">
      <c r="Q1771" s="7"/>
    </row>
    <row r="1772" ht="12.75">
      <c r="Q1772" s="7"/>
    </row>
    <row r="1773" ht="12.75">
      <c r="Q1773" s="7"/>
    </row>
    <row r="1774" ht="12.75">
      <c r="Q1774" s="7"/>
    </row>
    <row r="1775" ht="12.75">
      <c r="Q1775" s="7"/>
    </row>
    <row r="1776" ht="12.75">
      <c r="Q1776" s="7"/>
    </row>
    <row r="1777" ht="12.75">
      <c r="Q1777" s="7"/>
    </row>
    <row r="1778" ht="12.75">
      <c r="Q1778" s="7"/>
    </row>
    <row r="1779" ht="12.75">
      <c r="Q1779" s="7"/>
    </row>
    <row r="1780" ht="12.75">
      <c r="Q1780" s="7"/>
    </row>
    <row r="1781" ht="12.75">
      <c r="Q1781" s="7"/>
    </row>
    <row r="1782" ht="12.75">
      <c r="Q1782" s="7"/>
    </row>
    <row r="1783" ht="12.75">
      <c r="Q1783" s="7"/>
    </row>
    <row r="1784" ht="12.75">
      <c r="Q1784" s="7"/>
    </row>
    <row r="1785" ht="12.75">
      <c r="Q1785" s="7"/>
    </row>
    <row r="1786" ht="12.75">
      <c r="Q1786" s="7"/>
    </row>
    <row r="1787" ht="12.75">
      <c r="Q1787" s="7"/>
    </row>
    <row r="1788" ht="12.75">
      <c r="Q1788" s="7"/>
    </row>
    <row r="1789" ht="12.75">
      <c r="Q1789" s="7"/>
    </row>
    <row r="1790" ht="12.75">
      <c r="Q1790" s="7"/>
    </row>
    <row r="1791" ht="12.75">
      <c r="Q1791" s="7"/>
    </row>
    <row r="1792" ht="12.75">
      <c r="Q1792" s="7"/>
    </row>
    <row r="1793" ht="12.75">
      <c r="Q1793" s="7"/>
    </row>
    <row r="1794" ht="12.75">
      <c r="Q1794" s="7"/>
    </row>
    <row r="1795" ht="12.75">
      <c r="Q1795" s="7"/>
    </row>
    <row r="1796" ht="12.75">
      <c r="Q1796" s="7"/>
    </row>
    <row r="1797" ht="12.75">
      <c r="Q1797" s="7"/>
    </row>
    <row r="1798" ht="12.75">
      <c r="Q1798" s="7"/>
    </row>
    <row r="1799" ht="12.75">
      <c r="Q1799" s="7"/>
    </row>
    <row r="1800" ht="12.75">
      <c r="Q1800" s="7"/>
    </row>
    <row r="1801" ht="12.75">
      <c r="Q1801" s="7"/>
    </row>
    <row r="1802" ht="12.75">
      <c r="Q1802" s="7"/>
    </row>
    <row r="1803" ht="12.75">
      <c r="Q1803" s="7"/>
    </row>
    <row r="1804" ht="12.75">
      <c r="Q1804" s="7"/>
    </row>
    <row r="1805" ht="12.75">
      <c r="Q1805" s="7"/>
    </row>
    <row r="1806" ht="12.75">
      <c r="Q1806" s="7"/>
    </row>
    <row r="1807" ht="12.75">
      <c r="Q1807" s="7"/>
    </row>
    <row r="1808" ht="12.75">
      <c r="Q1808" s="7"/>
    </row>
    <row r="1809" ht="12.75">
      <c r="Q1809" s="7"/>
    </row>
    <row r="1810" ht="12.75">
      <c r="Q1810" s="7"/>
    </row>
    <row r="1811" ht="12.75">
      <c r="Q1811" s="7"/>
    </row>
    <row r="1812" ht="12.75">
      <c r="Q1812" s="7"/>
    </row>
    <row r="1813" ht="12.75">
      <c r="Q1813" s="7"/>
    </row>
    <row r="1814" ht="12.75">
      <c r="Q1814" s="7"/>
    </row>
    <row r="1815" ht="12.75">
      <c r="Q1815" s="7"/>
    </row>
    <row r="1816" ht="12.75">
      <c r="Q1816" s="7"/>
    </row>
    <row r="1817" ht="12.75">
      <c r="Q1817" s="7"/>
    </row>
    <row r="1818" ht="12.75">
      <c r="Q1818" s="7"/>
    </row>
    <row r="1819" ht="12.75">
      <c r="Q1819" s="7"/>
    </row>
    <row r="1820" ht="12.75">
      <c r="Q1820" s="7"/>
    </row>
    <row r="1821" ht="12.75">
      <c r="Q1821" s="7"/>
    </row>
    <row r="1822" ht="12.75">
      <c r="Q1822" s="7"/>
    </row>
    <row r="1823" ht="12.75">
      <c r="Q1823" s="7"/>
    </row>
    <row r="1824" ht="12.75">
      <c r="Q1824" s="7"/>
    </row>
    <row r="1825" ht="12.75">
      <c r="Q1825" s="7"/>
    </row>
    <row r="1826" ht="12.75">
      <c r="Q1826" s="7"/>
    </row>
    <row r="1827" ht="12.75">
      <c r="Q1827" s="7"/>
    </row>
    <row r="1828" ht="12.75">
      <c r="Q1828" s="7"/>
    </row>
    <row r="1829" ht="12.75">
      <c r="Q1829" s="7"/>
    </row>
    <row r="1830" ht="12.75">
      <c r="Q1830" s="7"/>
    </row>
    <row r="1831" ht="12.75">
      <c r="Q1831" s="7"/>
    </row>
    <row r="1832" ht="12.75">
      <c r="Q1832" s="7"/>
    </row>
    <row r="1833" ht="12.75">
      <c r="Q1833" s="7"/>
    </row>
    <row r="1834" ht="12.75">
      <c r="Q1834" s="7"/>
    </row>
    <row r="1835" ht="12.75">
      <c r="Q1835" s="7"/>
    </row>
    <row r="1836" ht="12.75">
      <c r="Q1836" s="7"/>
    </row>
    <row r="1837" ht="12.75">
      <c r="Q1837" s="7"/>
    </row>
    <row r="1838" ht="12.75">
      <c r="Q1838" s="7"/>
    </row>
    <row r="1839" ht="12.75">
      <c r="Q1839" s="7"/>
    </row>
    <row r="1840" ht="12.75">
      <c r="Q1840" s="7"/>
    </row>
    <row r="1841" ht="12.75">
      <c r="Q1841" s="7"/>
    </row>
    <row r="1842" ht="12.75">
      <c r="Q1842" s="7"/>
    </row>
    <row r="1843" ht="12.75">
      <c r="Q1843" s="7"/>
    </row>
    <row r="1844" ht="12.75">
      <c r="Q1844" s="7"/>
    </row>
    <row r="1845" ht="12.75">
      <c r="Q1845" s="7"/>
    </row>
    <row r="1846" ht="12.75">
      <c r="Q1846" s="7"/>
    </row>
    <row r="1847" ht="12.75">
      <c r="Q1847" s="7"/>
    </row>
    <row r="1848" ht="12.75">
      <c r="Q1848" s="7"/>
    </row>
    <row r="1849" ht="12.75">
      <c r="Q1849" s="7"/>
    </row>
    <row r="1850" ht="12.75">
      <c r="Q1850" s="7"/>
    </row>
    <row r="1851" ht="12.75">
      <c r="Q1851" s="7"/>
    </row>
    <row r="1852" ht="12.75">
      <c r="Q1852" s="7"/>
    </row>
    <row r="1853" ht="12.75">
      <c r="Q1853" s="7"/>
    </row>
    <row r="1854" ht="12.75">
      <c r="Q1854" s="7"/>
    </row>
    <row r="1855" ht="12.75">
      <c r="Q1855" s="7"/>
    </row>
    <row r="1856" ht="12.75">
      <c r="Q1856" s="7"/>
    </row>
    <row r="1857" ht="12.75">
      <c r="Q1857" s="7"/>
    </row>
    <row r="1858" ht="12.75">
      <c r="Q1858" s="7"/>
    </row>
    <row r="1859" ht="12.75">
      <c r="Q1859" s="7"/>
    </row>
    <row r="1860" ht="12.75">
      <c r="Q1860" s="7"/>
    </row>
    <row r="1861" ht="12.75">
      <c r="Q1861" s="7"/>
    </row>
    <row r="1862" ht="12.75">
      <c r="Q1862" s="7"/>
    </row>
    <row r="1863" ht="12.75">
      <c r="Q1863" s="7"/>
    </row>
    <row r="1864" ht="12.75">
      <c r="Q1864" s="7"/>
    </row>
    <row r="1865" ht="12.75">
      <c r="Q1865" s="7"/>
    </row>
    <row r="1866" ht="12.75">
      <c r="Q1866" s="7"/>
    </row>
    <row r="1867" ht="12.75">
      <c r="Q1867" s="7"/>
    </row>
    <row r="1868" ht="12.75">
      <c r="Q1868" s="7"/>
    </row>
    <row r="1869" ht="12.75">
      <c r="Q1869" s="7"/>
    </row>
    <row r="1870" ht="12.75">
      <c r="Q1870" s="7"/>
    </row>
    <row r="1871" ht="12.75">
      <c r="Q1871" s="7"/>
    </row>
    <row r="1872" ht="12.75">
      <c r="Q1872" s="7"/>
    </row>
    <row r="1873" ht="12.75">
      <c r="Q1873" s="7"/>
    </row>
    <row r="1874" ht="12.75">
      <c r="Q1874" s="7"/>
    </row>
    <row r="1875" ht="12.75">
      <c r="Q1875" s="7"/>
    </row>
    <row r="1876" ht="12.75">
      <c r="Q1876" s="7"/>
    </row>
    <row r="1877" ht="12.75">
      <c r="Q1877" s="7"/>
    </row>
    <row r="1878" ht="12.75">
      <c r="Q1878" s="7"/>
    </row>
    <row r="1879" ht="12.75">
      <c r="Q1879" s="7"/>
    </row>
    <row r="1880" ht="12.75">
      <c r="Q1880" s="7"/>
    </row>
    <row r="1881" ht="12.75">
      <c r="Q1881" s="7"/>
    </row>
    <row r="1882" ht="12.75">
      <c r="Q1882" s="7"/>
    </row>
    <row r="1883" ht="12.75">
      <c r="Q1883" s="7"/>
    </row>
    <row r="1884" ht="12.75">
      <c r="Q1884" s="7"/>
    </row>
    <row r="1885" ht="12.75">
      <c r="Q1885" s="7"/>
    </row>
    <row r="1886" ht="12.75">
      <c r="Q1886" s="7"/>
    </row>
    <row r="1887" ht="12.75">
      <c r="Q1887" s="7"/>
    </row>
    <row r="1888" ht="12.75">
      <c r="Q1888" s="7"/>
    </row>
    <row r="1889" ht="12.75">
      <c r="Q1889" s="7"/>
    </row>
    <row r="1890" ht="12.75">
      <c r="Q1890" s="7"/>
    </row>
    <row r="1891" ht="12.75">
      <c r="Q1891" s="7"/>
    </row>
    <row r="1892" ht="12.75">
      <c r="Q1892" s="7"/>
    </row>
    <row r="1893" ht="12.75">
      <c r="Q1893" s="7"/>
    </row>
    <row r="1894" ht="12.75">
      <c r="Q1894" s="7"/>
    </row>
    <row r="1895" ht="12.75">
      <c r="Q1895" s="7"/>
    </row>
    <row r="1896" ht="12.75">
      <c r="Q1896" s="7"/>
    </row>
    <row r="1897" ht="12.75">
      <c r="Q1897" s="7"/>
    </row>
    <row r="1898" ht="12.75">
      <c r="Q1898" s="7"/>
    </row>
    <row r="1899" ht="12.75">
      <c r="Q1899" s="7"/>
    </row>
    <row r="1900" ht="12.75">
      <c r="Q1900" s="7"/>
    </row>
    <row r="1901" ht="12.75">
      <c r="Q1901" s="7"/>
    </row>
    <row r="1902" ht="12.75">
      <c r="Q1902" s="7"/>
    </row>
    <row r="1903" ht="12.75">
      <c r="Q1903" s="7"/>
    </row>
    <row r="1904" ht="12.75">
      <c r="Q1904" s="7"/>
    </row>
    <row r="1905" ht="12.75">
      <c r="Q1905" s="7"/>
    </row>
    <row r="1906" ht="12.75">
      <c r="Q1906" s="7"/>
    </row>
    <row r="1907" ht="12.75">
      <c r="Q1907" s="7"/>
    </row>
    <row r="1908" ht="12.75">
      <c r="Q1908" s="7"/>
    </row>
    <row r="1909" ht="12.75">
      <c r="Q1909" s="7"/>
    </row>
    <row r="1910" ht="12.75">
      <c r="Q1910" s="7"/>
    </row>
    <row r="1911" ht="12.75">
      <c r="Q1911" s="7"/>
    </row>
    <row r="1912" ht="12.75">
      <c r="Q1912" s="7"/>
    </row>
    <row r="1913" ht="12.75">
      <c r="Q1913" s="7"/>
    </row>
    <row r="1914" ht="12.75">
      <c r="Q1914" s="7"/>
    </row>
    <row r="1915" ht="12.75">
      <c r="Q1915" s="7"/>
    </row>
    <row r="1916" ht="12.75">
      <c r="Q1916" s="7"/>
    </row>
    <row r="1917" ht="12.75">
      <c r="Q1917" s="7"/>
    </row>
    <row r="1918" ht="12.75">
      <c r="Q1918" s="7"/>
    </row>
    <row r="1919" ht="12.75">
      <c r="Q1919" s="7"/>
    </row>
    <row r="1920" ht="12.75">
      <c r="Q1920" s="7"/>
    </row>
    <row r="1921" ht="12.75">
      <c r="Q1921" s="7"/>
    </row>
    <row r="1922" ht="12.75">
      <c r="Q1922" s="7"/>
    </row>
    <row r="1923" ht="12.75">
      <c r="Q1923" s="7"/>
    </row>
    <row r="1924" ht="12.75">
      <c r="Q1924" s="7"/>
    </row>
    <row r="1925" ht="12.75">
      <c r="Q1925" s="7"/>
    </row>
    <row r="1926" ht="12.75">
      <c r="Q1926" s="7"/>
    </row>
    <row r="1927" ht="12.75">
      <c r="Q1927" s="7"/>
    </row>
    <row r="1928" ht="12.75">
      <c r="Q1928" s="7"/>
    </row>
    <row r="1929" ht="12.75">
      <c r="Q1929" s="7"/>
    </row>
    <row r="1930" ht="12.75">
      <c r="Q1930" s="7"/>
    </row>
    <row r="1931" ht="12.75">
      <c r="Q1931" s="7"/>
    </row>
    <row r="1932" ht="12.75">
      <c r="Q1932" s="7"/>
    </row>
    <row r="1933" ht="12.75">
      <c r="Q1933" s="7"/>
    </row>
    <row r="1934" ht="12.75">
      <c r="Q1934" s="7"/>
    </row>
    <row r="1935" ht="12.75">
      <c r="Q1935" s="7"/>
    </row>
    <row r="1936" ht="12.75">
      <c r="Q1936" s="7"/>
    </row>
    <row r="1937" ht="12.75">
      <c r="Q1937" s="7"/>
    </row>
    <row r="1938" ht="12.75">
      <c r="Q1938" s="7"/>
    </row>
    <row r="1939" ht="12.75">
      <c r="Q1939" s="7"/>
    </row>
    <row r="1940" ht="12.75">
      <c r="Q1940" s="7"/>
    </row>
    <row r="1941" ht="12.75">
      <c r="Q1941" s="7"/>
    </row>
    <row r="1942" ht="12.75">
      <c r="Q1942" s="7"/>
    </row>
    <row r="1943" ht="12.75">
      <c r="Q1943" s="7"/>
    </row>
    <row r="1944" ht="12.75">
      <c r="Q1944" s="7"/>
    </row>
    <row r="1945" ht="12.75">
      <c r="Q1945" s="7"/>
    </row>
    <row r="1946" ht="12.75">
      <c r="Q1946" s="7"/>
    </row>
    <row r="1947" ht="12.75">
      <c r="Q1947" s="7"/>
    </row>
    <row r="1948" ht="12.75">
      <c r="Q1948" s="7"/>
    </row>
    <row r="1949" ht="12.75">
      <c r="Q1949" s="7"/>
    </row>
    <row r="1950" ht="12.75">
      <c r="Q1950" s="7"/>
    </row>
    <row r="1951" ht="12.75">
      <c r="Q1951" s="7"/>
    </row>
    <row r="1952" ht="12.75">
      <c r="Q1952" s="7"/>
    </row>
    <row r="1953" ht="12.75">
      <c r="Q1953" s="7"/>
    </row>
    <row r="1954" ht="12.75">
      <c r="Q1954" s="7"/>
    </row>
    <row r="1955" ht="12.75">
      <c r="Q1955" s="7"/>
    </row>
    <row r="1956" ht="12.75">
      <c r="Q1956" s="7"/>
    </row>
    <row r="1957" ht="12.75">
      <c r="Q1957" s="7"/>
    </row>
    <row r="1958" ht="12.75">
      <c r="Q1958" s="7"/>
    </row>
    <row r="1959" ht="12.75">
      <c r="Q1959" s="7"/>
    </row>
    <row r="1960" ht="12.75">
      <c r="Q1960" s="7"/>
    </row>
    <row r="1961" ht="12.75">
      <c r="Q1961" s="7"/>
    </row>
    <row r="1962" ht="12.75">
      <c r="Q1962" s="7"/>
    </row>
    <row r="1963" ht="12.75">
      <c r="Q1963" s="7"/>
    </row>
    <row r="1964" ht="12.75">
      <c r="Q1964" s="7"/>
    </row>
    <row r="1965" ht="12.75">
      <c r="Q1965" s="7"/>
    </row>
    <row r="1966" ht="12.75">
      <c r="Q1966" s="7"/>
    </row>
    <row r="1967" ht="12.75">
      <c r="Q1967" s="7"/>
    </row>
    <row r="1968" ht="12.75">
      <c r="Q1968" s="7"/>
    </row>
    <row r="1969" ht="12.75">
      <c r="Q1969" s="7"/>
    </row>
    <row r="1970" ht="12.75">
      <c r="Q1970" s="7"/>
    </row>
    <row r="1971" ht="12.75">
      <c r="Q1971" s="7"/>
    </row>
    <row r="1972" ht="12.75">
      <c r="Q1972" s="7"/>
    </row>
    <row r="1973" ht="12.75">
      <c r="Q1973" s="7"/>
    </row>
    <row r="1974" ht="12.75">
      <c r="Q1974" s="7"/>
    </row>
    <row r="1975" ht="12.75">
      <c r="Q1975" s="7"/>
    </row>
    <row r="1976" ht="12.75">
      <c r="Q1976" s="7"/>
    </row>
    <row r="1977" ht="12.75">
      <c r="Q1977" s="7"/>
    </row>
    <row r="1978" ht="12.75">
      <c r="Q1978" s="7"/>
    </row>
    <row r="1979" ht="12.75">
      <c r="Q1979" s="7"/>
    </row>
    <row r="1980" ht="12.75">
      <c r="Q1980" s="7"/>
    </row>
    <row r="1981" ht="12.75">
      <c r="Q1981" s="7"/>
    </row>
    <row r="1982" ht="12.75">
      <c r="Q1982" s="7"/>
    </row>
    <row r="1983" ht="12.75">
      <c r="Q1983" s="7"/>
    </row>
    <row r="1984" ht="12.75">
      <c r="Q1984" s="7"/>
    </row>
    <row r="1985" ht="12.75">
      <c r="Q1985" s="7"/>
    </row>
    <row r="1986" ht="12.75">
      <c r="Q1986" s="7"/>
    </row>
    <row r="1987" ht="12.75">
      <c r="Q1987" s="7"/>
    </row>
    <row r="1988" ht="12.75">
      <c r="Q1988" s="7"/>
    </row>
    <row r="1989" ht="12.75">
      <c r="Q1989" s="7"/>
    </row>
    <row r="1990" ht="12.75">
      <c r="Q1990" s="7"/>
    </row>
    <row r="1991" ht="12.75">
      <c r="Q1991" s="7"/>
    </row>
    <row r="1992" ht="12.75">
      <c r="Q1992" s="7"/>
    </row>
    <row r="1993" ht="12.75">
      <c r="Q1993" s="7"/>
    </row>
    <row r="1994" ht="12.75">
      <c r="Q1994" s="7"/>
    </row>
    <row r="1995" ht="12.75">
      <c r="Q1995" s="7"/>
    </row>
    <row r="1996" ht="12.75">
      <c r="Q1996" s="7"/>
    </row>
    <row r="1997" ht="12.75">
      <c r="Q1997" s="7"/>
    </row>
    <row r="1998" ht="12.75">
      <c r="Q1998" s="7"/>
    </row>
    <row r="1999" ht="12.75">
      <c r="Q1999" s="7"/>
    </row>
    <row r="2000" ht="12.75">
      <c r="Q2000" s="7"/>
    </row>
    <row r="2001" ht="12.75">
      <c r="Q2001" s="7"/>
    </row>
    <row r="2002" ht="12.75">
      <c r="Q2002" s="7"/>
    </row>
    <row r="2003" ht="12.75">
      <c r="Q2003" s="7"/>
    </row>
    <row r="2004" ht="12.75">
      <c r="Q2004" s="7"/>
    </row>
    <row r="2005" ht="12.75">
      <c r="Q2005" s="7"/>
    </row>
    <row r="2006" ht="12.75">
      <c r="Q2006" s="7"/>
    </row>
    <row r="2007" ht="12.75">
      <c r="Q2007" s="7"/>
    </row>
    <row r="2008" ht="12.75">
      <c r="Q2008" s="7"/>
    </row>
    <row r="2009" ht="12.75">
      <c r="Q2009" s="7"/>
    </row>
    <row r="2010" ht="12.75">
      <c r="Q2010" s="7"/>
    </row>
    <row r="2011" ht="12.75">
      <c r="Q2011" s="7"/>
    </row>
    <row r="2012" ht="12.75">
      <c r="Q2012" s="7"/>
    </row>
    <row r="2013" ht="12.75">
      <c r="Q2013" s="7"/>
    </row>
    <row r="2014" ht="12.75">
      <c r="Q2014" s="7"/>
    </row>
    <row r="2015" ht="12.75">
      <c r="Q2015" s="7"/>
    </row>
    <row r="2016" ht="12.75">
      <c r="Q2016" s="7"/>
    </row>
    <row r="2017" ht="12.75">
      <c r="Q2017" s="7"/>
    </row>
    <row r="2018" ht="12.75">
      <c r="Q2018" s="7"/>
    </row>
    <row r="2019" ht="12.75">
      <c r="Q2019" s="7"/>
    </row>
    <row r="2020" ht="12.75">
      <c r="Q2020" s="7"/>
    </row>
    <row r="2021" ht="12.75">
      <c r="Q2021" s="7"/>
    </row>
    <row r="2022" ht="12.75">
      <c r="Q2022" s="7"/>
    </row>
    <row r="2023" ht="12.75">
      <c r="Q2023" s="7"/>
    </row>
    <row r="2024" ht="12.75">
      <c r="Q2024" s="7"/>
    </row>
    <row r="2025" ht="12.75">
      <c r="Q2025" s="7"/>
    </row>
    <row r="2026" ht="12.75">
      <c r="Q2026" s="7"/>
    </row>
    <row r="2027" ht="12.75">
      <c r="Q2027" s="7"/>
    </row>
    <row r="2028" ht="12.75">
      <c r="Q2028" s="7"/>
    </row>
    <row r="2029" ht="12.75">
      <c r="Q2029" s="7"/>
    </row>
    <row r="2030" ht="12.75">
      <c r="Q2030" s="7"/>
    </row>
    <row r="2031" ht="12.75">
      <c r="Q2031" s="7"/>
    </row>
    <row r="2032" ht="12.75">
      <c r="Q2032" s="7"/>
    </row>
    <row r="2033" ht="12.75">
      <c r="Q2033" s="7"/>
    </row>
    <row r="2034" ht="12.75">
      <c r="Q2034" s="7"/>
    </row>
    <row r="2035" ht="12.75">
      <c r="Q2035" s="7"/>
    </row>
    <row r="2036" ht="12.75">
      <c r="Q2036" s="7"/>
    </row>
    <row r="2037" ht="12.75">
      <c r="Q2037" s="7"/>
    </row>
    <row r="2038" ht="12.75">
      <c r="Q2038" s="7"/>
    </row>
    <row r="2039" ht="12.75">
      <c r="Q2039" s="7"/>
    </row>
    <row r="2040" ht="12.75">
      <c r="Q2040" s="7"/>
    </row>
    <row r="2041" ht="12.75">
      <c r="Q2041" s="7"/>
    </row>
    <row r="2042" ht="12.75">
      <c r="Q2042" s="7"/>
    </row>
    <row r="2043" ht="12.75">
      <c r="Q2043" s="7"/>
    </row>
    <row r="2044" ht="12.75">
      <c r="Q2044" s="7"/>
    </row>
    <row r="2045" ht="12.75">
      <c r="Q2045" s="7"/>
    </row>
    <row r="2046" ht="12.75">
      <c r="Q2046" s="7"/>
    </row>
    <row r="2047" ht="12.75">
      <c r="Q2047" s="7"/>
    </row>
    <row r="2048" ht="12.75">
      <c r="Q2048" s="7"/>
    </row>
    <row r="2049" ht="12.75">
      <c r="Q2049" s="7"/>
    </row>
    <row r="2050" ht="12.75">
      <c r="Q2050" s="7"/>
    </row>
    <row r="2051" ht="12.75">
      <c r="Q2051" s="7"/>
    </row>
    <row r="2052" ht="12.75">
      <c r="Q2052" s="7"/>
    </row>
    <row r="2053" ht="12.75">
      <c r="Q2053" s="7"/>
    </row>
    <row r="2054" ht="12.75">
      <c r="Q2054" s="7"/>
    </row>
    <row r="2055" ht="12.75">
      <c r="Q2055" s="7"/>
    </row>
    <row r="2056" ht="12.75">
      <c r="Q2056" s="7"/>
    </row>
    <row r="2057" ht="12.75">
      <c r="Q2057" s="7"/>
    </row>
    <row r="2058" ht="12.75">
      <c r="Q2058" s="7"/>
    </row>
    <row r="2059" ht="12.75">
      <c r="Q2059" s="7"/>
    </row>
    <row r="2060" ht="12.75">
      <c r="Q2060" s="7"/>
    </row>
    <row r="2061" ht="12.75">
      <c r="Q2061" s="7"/>
    </row>
    <row r="2062" ht="12.75">
      <c r="Q2062" s="7"/>
    </row>
    <row r="2063" ht="12.75">
      <c r="Q2063" s="7"/>
    </row>
    <row r="2064" ht="12.75">
      <c r="Q2064" s="7"/>
    </row>
    <row r="2065" ht="12.75">
      <c r="Q2065" s="7"/>
    </row>
    <row r="2066" ht="12.75">
      <c r="Q2066" s="7"/>
    </row>
    <row r="2067" ht="12.75">
      <c r="Q2067" s="7"/>
    </row>
    <row r="2068" ht="12.75">
      <c r="Q2068" s="7"/>
    </row>
    <row r="2069" ht="12.75">
      <c r="Q2069" s="7"/>
    </row>
    <row r="2070" ht="12.75">
      <c r="Q2070" s="7"/>
    </row>
    <row r="2071" ht="12.75">
      <c r="Q2071" s="7"/>
    </row>
    <row r="2072" ht="12.75">
      <c r="Q2072" s="7"/>
    </row>
    <row r="2073" ht="12.75">
      <c r="Q2073" s="7"/>
    </row>
    <row r="2074" ht="12.75">
      <c r="Q2074" s="7"/>
    </row>
    <row r="2075" ht="12.75">
      <c r="Q2075" s="7"/>
    </row>
    <row r="2076" ht="12.75">
      <c r="Q2076" s="7"/>
    </row>
    <row r="2077" ht="12.75">
      <c r="Q2077" s="7"/>
    </row>
    <row r="2078" ht="12.75">
      <c r="Q2078" s="7"/>
    </row>
    <row r="2079" ht="12.75">
      <c r="Q2079" s="7"/>
    </row>
    <row r="2080" ht="12.75">
      <c r="Q2080" s="7"/>
    </row>
    <row r="2081" ht="12.75">
      <c r="Q2081" s="7"/>
    </row>
    <row r="2082" ht="12.75">
      <c r="Q2082" s="7"/>
    </row>
    <row r="2083" ht="12.75">
      <c r="Q2083" s="7"/>
    </row>
    <row r="2084" ht="12.75">
      <c r="Q2084" s="7"/>
    </row>
    <row r="2085" ht="12.75">
      <c r="Q2085" s="7"/>
    </row>
    <row r="2086" ht="12.75">
      <c r="Q2086" s="7"/>
    </row>
    <row r="2087" ht="12.75">
      <c r="Q2087" s="7"/>
    </row>
    <row r="2088" ht="12.75">
      <c r="Q2088" s="7"/>
    </row>
    <row r="2089" ht="12.75">
      <c r="Q2089" s="7"/>
    </row>
    <row r="2090" ht="12.75">
      <c r="Q2090" s="7"/>
    </row>
    <row r="2091" ht="12.75">
      <c r="Q2091" s="7"/>
    </row>
    <row r="2092" ht="12.75">
      <c r="Q2092" s="7"/>
    </row>
    <row r="2093" ht="12.75">
      <c r="Q2093" s="7"/>
    </row>
    <row r="2094" ht="12.75">
      <c r="Q2094" s="7"/>
    </row>
    <row r="2095" ht="12.75">
      <c r="Q2095" s="7"/>
    </row>
    <row r="2096" ht="12.75">
      <c r="Q2096" s="7"/>
    </row>
    <row r="2097" ht="12.75">
      <c r="Q2097" s="7"/>
    </row>
    <row r="2098" ht="12.75">
      <c r="Q2098" s="7"/>
    </row>
    <row r="2099" ht="12.75">
      <c r="Q2099" s="7"/>
    </row>
    <row r="2100" ht="12.75">
      <c r="Q2100" s="7"/>
    </row>
    <row r="2101" ht="12.75">
      <c r="Q2101" s="7"/>
    </row>
    <row r="2102" ht="12.75">
      <c r="Q2102" s="7"/>
    </row>
    <row r="2103" ht="12.75">
      <c r="Q2103" s="7"/>
    </row>
    <row r="2104" ht="12.75">
      <c r="Q2104" s="7"/>
    </row>
    <row r="2105" ht="12.75">
      <c r="Q2105" s="7"/>
    </row>
    <row r="2106" ht="12.75">
      <c r="Q2106" s="7"/>
    </row>
    <row r="2107" ht="12.75">
      <c r="Q2107" s="7"/>
    </row>
    <row r="2108" ht="12.75">
      <c r="Q2108" s="7"/>
    </row>
    <row r="2109" ht="12.75">
      <c r="Q2109" s="7"/>
    </row>
    <row r="2110" ht="12.75">
      <c r="Q2110" s="7"/>
    </row>
    <row r="2111" ht="12.75">
      <c r="Q2111" s="7"/>
    </row>
    <row r="2112" ht="12.75">
      <c r="Q2112" s="7"/>
    </row>
    <row r="2113" ht="12.75">
      <c r="Q2113" s="7"/>
    </row>
    <row r="2114" ht="12.75">
      <c r="Q2114" s="7"/>
    </row>
    <row r="2115" ht="12.75">
      <c r="Q2115" s="7"/>
    </row>
    <row r="2116" ht="12.75">
      <c r="Q2116" s="7"/>
    </row>
    <row r="2117" ht="12.75">
      <c r="Q2117" s="7"/>
    </row>
    <row r="2118" ht="12.75">
      <c r="Q2118" s="7"/>
    </row>
    <row r="2119" ht="12.75">
      <c r="Q2119" s="7"/>
    </row>
    <row r="2120" ht="12.75">
      <c r="Q2120" s="7"/>
    </row>
    <row r="2121" ht="12.75">
      <c r="Q2121" s="7"/>
    </row>
    <row r="2122" ht="12.75">
      <c r="Q2122" s="7"/>
    </row>
    <row r="2123" ht="12.75">
      <c r="Q2123" s="7"/>
    </row>
    <row r="2124" ht="12.75">
      <c r="Q2124" s="7"/>
    </row>
    <row r="2125" ht="12.75">
      <c r="Q2125" s="7"/>
    </row>
    <row r="2126" ht="12.75">
      <c r="Q2126" s="7"/>
    </row>
    <row r="2127" ht="12.75">
      <c r="Q2127" s="7"/>
    </row>
    <row r="2128" ht="12.75">
      <c r="Q2128" s="7"/>
    </row>
    <row r="2129" ht="12.75">
      <c r="Q2129" s="7"/>
    </row>
    <row r="2130" ht="12.75">
      <c r="Q2130" s="7"/>
    </row>
    <row r="2131" ht="12.75">
      <c r="Q2131" s="7"/>
    </row>
    <row r="2132" ht="12.75">
      <c r="Q2132" s="7"/>
    </row>
    <row r="2133" ht="12.75">
      <c r="Q2133" s="7"/>
    </row>
    <row r="2134" ht="12.75">
      <c r="Q2134" s="7"/>
    </row>
    <row r="2135" ht="12.75">
      <c r="Q2135" s="7"/>
    </row>
    <row r="2136" ht="12.75">
      <c r="Q2136" s="7"/>
    </row>
    <row r="2137" ht="12.75">
      <c r="Q2137" s="7"/>
    </row>
    <row r="2138" ht="12.75">
      <c r="Q2138" s="7"/>
    </row>
    <row r="2139" ht="12.75">
      <c r="Q2139" s="7"/>
    </row>
    <row r="2140" ht="12.75">
      <c r="Q2140" s="7"/>
    </row>
    <row r="2141" ht="12.75">
      <c r="Q2141" s="7"/>
    </row>
    <row r="2142" ht="12.75">
      <c r="Q2142" s="7"/>
    </row>
    <row r="2143" ht="12.75">
      <c r="Q2143" s="7"/>
    </row>
    <row r="2144" ht="12.75">
      <c r="Q2144" s="7"/>
    </row>
    <row r="2145" ht="12.75">
      <c r="Q2145" s="7"/>
    </row>
    <row r="2146" ht="12.75">
      <c r="Q2146" s="7"/>
    </row>
    <row r="2147" ht="12.75">
      <c r="Q2147" s="7"/>
    </row>
    <row r="2148" ht="12.75">
      <c r="Q2148" s="7"/>
    </row>
    <row r="2149" ht="12.75">
      <c r="Q2149" s="7"/>
    </row>
    <row r="2150" ht="12.75">
      <c r="Q2150" s="7"/>
    </row>
    <row r="2151" ht="12.75">
      <c r="Q2151" s="7"/>
    </row>
    <row r="2152" ht="12.75">
      <c r="Q2152" s="7"/>
    </row>
    <row r="2153" ht="12.75">
      <c r="Q2153" s="7"/>
    </row>
    <row r="2154" ht="12.75">
      <c r="Q2154" s="7"/>
    </row>
    <row r="2155" ht="12.75">
      <c r="Q2155" s="7"/>
    </row>
    <row r="2156" ht="12.75">
      <c r="Q2156" s="7"/>
    </row>
    <row r="2157" ht="12.75">
      <c r="Q2157" s="7"/>
    </row>
    <row r="2158" ht="12.75">
      <c r="Q2158" s="7"/>
    </row>
    <row r="2159" ht="12.75">
      <c r="Q2159" s="7"/>
    </row>
    <row r="2160" ht="12.75">
      <c r="Q2160" s="7"/>
    </row>
    <row r="2161" ht="12.75">
      <c r="Q2161" s="7"/>
    </row>
    <row r="2162" ht="12.75">
      <c r="Q2162" s="7"/>
    </row>
    <row r="2163" ht="12.75">
      <c r="Q2163" s="7"/>
    </row>
    <row r="2164" ht="12.75">
      <c r="Q2164" s="7"/>
    </row>
    <row r="2165" ht="12.75">
      <c r="Q2165" s="7"/>
    </row>
    <row r="2166" ht="12.75">
      <c r="Q2166" s="7"/>
    </row>
    <row r="2167" ht="12.75">
      <c r="Q2167" s="7"/>
    </row>
    <row r="2168" ht="12.75">
      <c r="Q2168" s="7"/>
    </row>
    <row r="2169" ht="12.75">
      <c r="Q2169" s="7"/>
    </row>
    <row r="2170" ht="12.75">
      <c r="Q2170" s="7"/>
    </row>
    <row r="2171" ht="12.75">
      <c r="Q2171" s="7"/>
    </row>
    <row r="2172" ht="12.75">
      <c r="Q2172" s="7"/>
    </row>
    <row r="2173" ht="12.75">
      <c r="Q2173" s="7"/>
    </row>
    <row r="2174" ht="12.75">
      <c r="Q2174" s="7"/>
    </row>
    <row r="2175" ht="12.75">
      <c r="Q2175" s="7"/>
    </row>
    <row r="2176" ht="12.75">
      <c r="Q2176" s="7"/>
    </row>
    <row r="2177" ht="12.75">
      <c r="Q2177" s="7"/>
    </row>
    <row r="2178" ht="12.75">
      <c r="Q2178" s="7"/>
    </row>
    <row r="2179" ht="12.75">
      <c r="Q2179" s="7"/>
    </row>
    <row r="2180" ht="12.75">
      <c r="Q2180" s="7"/>
    </row>
    <row r="2181" ht="12.75">
      <c r="Q2181" s="7"/>
    </row>
    <row r="2182" ht="12.75">
      <c r="Q2182" s="7"/>
    </row>
    <row r="2183" ht="12.75">
      <c r="Q2183" s="7"/>
    </row>
    <row r="2184" ht="12.75">
      <c r="Q2184" s="7"/>
    </row>
    <row r="2185" ht="12.75">
      <c r="Q2185" s="7"/>
    </row>
    <row r="2186" ht="12.75">
      <c r="Q2186" s="7"/>
    </row>
    <row r="2187" ht="12.75">
      <c r="Q2187" s="7"/>
    </row>
    <row r="2188" ht="12.75">
      <c r="Q2188" s="7"/>
    </row>
    <row r="2189" ht="12.75">
      <c r="Q2189" s="7"/>
    </row>
    <row r="2190" ht="12.75">
      <c r="Q2190" s="7"/>
    </row>
    <row r="2191" ht="12.75">
      <c r="Q2191" s="7"/>
    </row>
    <row r="2192" ht="12.75">
      <c r="Q2192" s="7"/>
    </row>
    <row r="2193" ht="12.75">
      <c r="Q2193" s="7"/>
    </row>
    <row r="2194" ht="12.75">
      <c r="Q2194" s="7"/>
    </row>
    <row r="2195" ht="12.75">
      <c r="Q2195" s="7"/>
    </row>
    <row r="2196" ht="12.75">
      <c r="Q2196" s="7"/>
    </row>
    <row r="2197" ht="12.75">
      <c r="Q2197" s="7"/>
    </row>
    <row r="2198" ht="12.75">
      <c r="Q2198" s="7"/>
    </row>
    <row r="2199" ht="12.75">
      <c r="Q2199" s="7"/>
    </row>
    <row r="2200" ht="12.75">
      <c r="Q2200" s="7"/>
    </row>
    <row r="2201" ht="12.75">
      <c r="Q2201" s="7"/>
    </row>
    <row r="2202" ht="12.75">
      <c r="Q2202" s="7"/>
    </row>
    <row r="2203" ht="12.75">
      <c r="Q2203" s="7"/>
    </row>
    <row r="2204" ht="12.75">
      <c r="Q2204" s="7"/>
    </row>
    <row r="2205" ht="12.75">
      <c r="Q2205" s="7"/>
    </row>
    <row r="2206" ht="12.75">
      <c r="Q2206" s="7"/>
    </row>
    <row r="2207" ht="12.75">
      <c r="Q2207" s="7"/>
    </row>
    <row r="2208" ht="12.75">
      <c r="Q2208" s="7"/>
    </row>
    <row r="2209" ht="12.75">
      <c r="Q2209" s="7"/>
    </row>
    <row r="2210" ht="12.75">
      <c r="Q2210" s="7"/>
    </row>
    <row r="2211" ht="12.75">
      <c r="Q2211" s="7"/>
    </row>
    <row r="2212" ht="12.75">
      <c r="Q2212" s="7"/>
    </row>
    <row r="2213" ht="12.75">
      <c r="Q2213" s="7"/>
    </row>
    <row r="2214" ht="12.75">
      <c r="Q2214" s="7"/>
    </row>
    <row r="2215" ht="12.75">
      <c r="Q2215" s="7"/>
    </row>
    <row r="2216" ht="12.75">
      <c r="Q2216" s="7"/>
    </row>
    <row r="2217" ht="12.75">
      <c r="Q2217" s="7"/>
    </row>
    <row r="2218" ht="12.75">
      <c r="Q2218" s="7"/>
    </row>
    <row r="2219" ht="12.75">
      <c r="Q2219" s="7"/>
    </row>
    <row r="2220" ht="12.75">
      <c r="Q2220" s="7"/>
    </row>
    <row r="2221" ht="12.75">
      <c r="Q2221" s="7"/>
    </row>
    <row r="2222" ht="12.75">
      <c r="Q2222" s="7"/>
    </row>
    <row r="2223" ht="12.75">
      <c r="Q2223" s="7"/>
    </row>
    <row r="2224" ht="12.75">
      <c r="Q2224" s="7"/>
    </row>
    <row r="2225" ht="12.75">
      <c r="Q2225" s="7"/>
    </row>
    <row r="2226" ht="12.75">
      <c r="Q2226" s="7"/>
    </row>
    <row r="2227" ht="12.75">
      <c r="Q2227" s="7"/>
    </row>
    <row r="2228" ht="12.75">
      <c r="Q2228" s="7"/>
    </row>
    <row r="2229" ht="12.75">
      <c r="Q2229" s="7"/>
    </row>
    <row r="2230" ht="12.75">
      <c r="Q2230" s="7"/>
    </row>
    <row r="2231" ht="12.75">
      <c r="Q2231" s="7"/>
    </row>
    <row r="2232" ht="12.75">
      <c r="Q2232" s="7"/>
    </row>
    <row r="2233" ht="12.75">
      <c r="Q2233" s="7"/>
    </row>
    <row r="2234" ht="12.75">
      <c r="Q2234" s="7"/>
    </row>
    <row r="2235" ht="12.75">
      <c r="Q2235" s="7"/>
    </row>
    <row r="2236" ht="12.75">
      <c r="Q2236" s="7"/>
    </row>
    <row r="2237" ht="12.75">
      <c r="Q2237" s="7"/>
    </row>
    <row r="2238" ht="12.75">
      <c r="Q2238" s="7"/>
    </row>
    <row r="2239" ht="12.75">
      <c r="Q2239" s="7"/>
    </row>
    <row r="2240" ht="12.75">
      <c r="Q2240" s="7"/>
    </row>
    <row r="2241" ht="12.75">
      <c r="Q2241" s="7"/>
    </row>
    <row r="2242" ht="12.75">
      <c r="Q2242" s="7"/>
    </row>
    <row r="2243" ht="12.75">
      <c r="Q2243" s="7"/>
    </row>
    <row r="2244" ht="12.75">
      <c r="Q2244" s="7"/>
    </row>
    <row r="2245" ht="12.75">
      <c r="Q2245" s="7"/>
    </row>
    <row r="2246" ht="12.75">
      <c r="Q2246" s="7"/>
    </row>
    <row r="2247" ht="12.75">
      <c r="Q2247" s="7"/>
    </row>
    <row r="2248" ht="12.75">
      <c r="Q2248" s="7"/>
    </row>
    <row r="2249" ht="12.75">
      <c r="Q2249" s="7"/>
    </row>
    <row r="2250" ht="12.75">
      <c r="Q2250" s="7"/>
    </row>
    <row r="2251" ht="12.75">
      <c r="Q2251" s="7"/>
    </row>
    <row r="2252" ht="12.75">
      <c r="Q2252" s="7"/>
    </row>
    <row r="2253" ht="12.75">
      <c r="Q2253" s="7"/>
    </row>
    <row r="2254" ht="12.75">
      <c r="Q2254" s="7"/>
    </row>
    <row r="2255" ht="12.75">
      <c r="Q2255" s="7"/>
    </row>
    <row r="2256" ht="12.75">
      <c r="Q2256" s="7"/>
    </row>
    <row r="2257" ht="12.75">
      <c r="Q2257" s="7"/>
    </row>
    <row r="2258" ht="12.75">
      <c r="Q2258" s="7"/>
    </row>
    <row r="2259" ht="12.75">
      <c r="Q2259" s="7"/>
    </row>
    <row r="2260" ht="12.75">
      <c r="Q2260" s="7"/>
    </row>
    <row r="2261" ht="12.75">
      <c r="Q2261" s="7"/>
    </row>
    <row r="2262" ht="12.75">
      <c r="Q2262" s="7"/>
    </row>
    <row r="2263" ht="12.75">
      <c r="Q2263" s="7"/>
    </row>
    <row r="2264" ht="12.75">
      <c r="Q2264" s="7"/>
    </row>
    <row r="2265" ht="12.75">
      <c r="Q2265" s="7"/>
    </row>
    <row r="2266" ht="12.75">
      <c r="Q2266" s="7"/>
    </row>
    <row r="2267" ht="12.75">
      <c r="Q2267" s="7"/>
    </row>
    <row r="2268" ht="12.75">
      <c r="Q2268" s="7"/>
    </row>
    <row r="2269" ht="12.75">
      <c r="Q2269" s="7"/>
    </row>
    <row r="2270" ht="12.75">
      <c r="Q2270" s="7"/>
    </row>
    <row r="2271" ht="12.75">
      <c r="Q2271" s="7"/>
    </row>
    <row r="2272" ht="12.75">
      <c r="Q2272" s="7"/>
    </row>
    <row r="2273" ht="12.75">
      <c r="Q2273" s="7"/>
    </row>
    <row r="2274" ht="12.75">
      <c r="Q2274" s="7"/>
    </row>
    <row r="2275" ht="12.75">
      <c r="Q2275" s="7"/>
    </row>
    <row r="2276" ht="12.75">
      <c r="Q2276" s="7"/>
    </row>
    <row r="2277" ht="12.75">
      <c r="Q2277" s="7"/>
    </row>
    <row r="2278" ht="12.75">
      <c r="Q2278" s="7"/>
    </row>
    <row r="2279" ht="12.75">
      <c r="Q2279" s="7"/>
    </row>
    <row r="2280" ht="12.75">
      <c r="Q2280" s="7"/>
    </row>
    <row r="2281" ht="12.75">
      <c r="Q2281" s="7"/>
    </row>
    <row r="2282" ht="12.75">
      <c r="Q2282" s="7"/>
    </row>
    <row r="2283" ht="12.75">
      <c r="Q2283" s="7"/>
    </row>
    <row r="2284" ht="12.75">
      <c r="Q2284" s="7"/>
    </row>
    <row r="2285" ht="12.75">
      <c r="Q2285" s="7"/>
    </row>
    <row r="2286" ht="12.75">
      <c r="Q2286" s="7"/>
    </row>
    <row r="2287" ht="12.75">
      <c r="Q2287" s="7"/>
    </row>
    <row r="2288" ht="12.75">
      <c r="Q2288" s="7"/>
    </row>
    <row r="2289" ht="12.75">
      <c r="Q2289" s="7"/>
    </row>
    <row r="2290" ht="12.75">
      <c r="Q2290" s="7"/>
    </row>
    <row r="2291" ht="12.75">
      <c r="Q2291" s="7"/>
    </row>
    <row r="2292" ht="12.75">
      <c r="Q2292" s="7"/>
    </row>
    <row r="2293" ht="12.75">
      <c r="Q2293" s="7"/>
    </row>
    <row r="2294" ht="12.75">
      <c r="Q2294" s="7"/>
    </row>
    <row r="2295" ht="12.75">
      <c r="Q2295" s="7"/>
    </row>
    <row r="2296" ht="12.75">
      <c r="Q2296" s="7"/>
    </row>
    <row r="2297" ht="12.75">
      <c r="Q2297" s="7"/>
    </row>
    <row r="2298" ht="12.75">
      <c r="Q2298" s="7"/>
    </row>
    <row r="2299" ht="12.75">
      <c r="Q2299" s="7"/>
    </row>
    <row r="2300" ht="12.75">
      <c r="Q2300" s="7"/>
    </row>
    <row r="2301" ht="12.75">
      <c r="Q2301" s="7"/>
    </row>
    <row r="2302" ht="12.75">
      <c r="Q2302" s="7"/>
    </row>
    <row r="2303" ht="12.75">
      <c r="Q2303" s="7"/>
    </row>
    <row r="2304" ht="12.75">
      <c r="Q2304" s="7"/>
    </row>
    <row r="2305" ht="12.75">
      <c r="Q2305" s="7"/>
    </row>
    <row r="2306" ht="12.75">
      <c r="Q2306" s="7"/>
    </row>
    <row r="2307" ht="12.75">
      <c r="Q2307" s="7"/>
    </row>
    <row r="2308" ht="12.75">
      <c r="Q2308" s="7"/>
    </row>
    <row r="2309" ht="12.75">
      <c r="Q2309" s="7"/>
    </row>
    <row r="2310" ht="12.75">
      <c r="Q2310" s="7"/>
    </row>
    <row r="2311" ht="12.75">
      <c r="Q2311" s="7"/>
    </row>
    <row r="2312" ht="12.75">
      <c r="Q2312" s="7"/>
    </row>
    <row r="2313" ht="12.75">
      <c r="Q2313" s="7"/>
    </row>
    <row r="2314" ht="12.75">
      <c r="Q2314" s="7"/>
    </row>
    <row r="2315" ht="12.75">
      <c r="Q2315" s="7"/>
    </row>
    <row r="2316" ht="12.75">
      <c r="Q2316" s="7"/>
    </row>
    <row r="2317" ht="12.75">
      <c r="Q2317" s="7"/>
    </row>
    <row r="2318" ht="12.75">
      <c r="Q2318" s="7"/>
    </row>
    <row r="2319" ht="12.75">
      <c r="Q2319" s="7"/>
    </row>
    <row r="2320" ht="12.75">
      <c r="Q2320" s="7"/>
    </row>
    <row r="2321" ht="12.75">
      <c r="Q2321" s="7"/>
    </row>
    <row r="2322" ht="12.75">
      <c r="Q2322" s="7"/>
    </row>
    <row r="2323" ht="12.75">
      <c r="Q2323" s="7"/>
    </row>
    <row r="2324" ht="12.75">
      <c r="Q2324" s="7"/>
    </row>
    <row r="2325" ht="12.75">
      <c r="Q2325" s="7"/>
    </row>
    <row r="2326" ht="12.75">
      <c r="Q2326" s="7"/>
    </row>
    <row r="2327" ht="12.75">
      <c r="Q2327" s="7"/>
    </row>
    <row r="2328" ht="12.75">
      <c r="Q2328" s="7"/>
    </row>
    <row r="2329" ht="12.75">
      <c r="Q2329" s="7"/>
    </row>
    <row r="2330" ht="12.75">
      <c r="Q2330" s="7"/>
    </row>
    <row r="2331" ht="12.75">
      <c r="Q2331" s="7"/>
    </row>
    <row r="2332" ht="12.75">
      <c r="Q2332" s="7"/>
    </row>
    <row r="2333" ht="12.75">
      <c r="Q2333" s="7"/>
    </row>
    <row r="2334" ht="12.75">
      <c r="Q2334" s="7"/>
    </row>
    <row r="2335" ht="12.75">
      <c r="Q2335" s="7"/>
    </row>
    <row r="2336" ht="12.75">
      <c r="Q2336" s="7"/>
    </row>
    <row r="2337" ht="12.75">
      <c r="Q2337" s="7"/>
    </row>
    <row r="2338" ht="12.75">
      <c r="Q2338" s="7"/>
    </row>
    <row r="2339" ht="12.75">
      <c r="Q2339" s="7"/>
    </row>
    <row r="2340" ht="12.75">
      <c r="Q2340" s="7"/>
    </row>
    <row r="2341" ht="12.75">
      <c r="Q2341" s="7"/>
    </row>
    <row r="2342" ht="12.75">
      <c r="Q2342" s="7"/>
    </row>
    <row r="2343" ht="12.75">
      <c r="Q2343" s="7"/>
    </row>
    <row r="2344" ht="12.75">
      <c r="Q2344" s="7"/>
    </row>
    <row r="2345" ht="12.75">
      <c r="Q2345" s="7"/>
    </row>
    <row r="2346" ht="12.75">
      <c r="Q2346" s="7"/>
    </row>
    <row r="2347" ht="12.75">
      <c r="Q2347" s="7"/>
    </row>
    <row r="2348" ht="12.75">
      <c r="Q2348" s="7"/>
    </row>
    <row r="2349" ht="12.75">
      <c r="Q2349" s="7"/>
    </row>
    <row r="2350" ht="12.75">
      <c r="Q2350" s="7"/>
    </row>
    <row r="2351" ht="12.75">
      <c r="Q2351" s="7"/>
    </row>
    <row r="2352" ht="12.75">
      <c r="Q2352" s="7"/>
    </row>
    <row r="2353" ht="12.75">
      <c r="Q2353" s="7"/>
    </row>
    <row r="2354" ht="12.75">
      <c r="Q2354" s="7"/>
    </row>
    <row r="2355" ht="12.75">
      <c r="Q2355" s="7"/>
    </row>
    <row r="2356" ht="12.75">
      <c r="Q2356" s="7"/>
    </row>
    <row r="2357" ht="12.75">
      <c r="Q2357" s="7"/>
    </row>
    <row r="2358" ht="12.75">
      <c r="Q2358" s="7"/>
    </row>
    <row r="2359" ht="12.75">
      <c r="Q2359" s="7"/>
    </row>
    <row r="2360" ht="12.75">
      <c r="Q2360" s="7"/>
    </row>
    <row r="2361" ht="12.75">
      <c r="Q2361" s="7"/>
    </row>
    <row r="2362" ht="12.75">
      <c r="Q2362" s="7"/>
    </row>
    <row r="2363" ht="12.75">
      <c r="Q2363" s="7"/>
    </row>
    <row r="2364" ht="12.75">
      <c r="Q2364" s="7"/>
    </row>
    <row r="2365" ht="12.75">
      <c r="Q2365" s="7"/>
    </row>
    <row r="2366" ht="12.75">
      <c r="Q2366" s="7"/>
    </row>
    <row r="2367" ht="12.75">
      <c r="Q2367" s="7"/>
    </row>
    <row r="2368" ht="12.75">
      <c r="Q2368" s="7"/>
    </row>
    <row r="2369" ht="12.75">
      <c r="Q2369" s="7"/>
    </row>
    <row r="2370" ht="12.75">
      <c r="Q2370" s="7"/>
    </row>
    <row r="2371" ht="12.75">
      <c r="Q2371" s="7"/>
    </row>
    <row r="2372" ht="12.75">
      <c r="Q2372" s="7"/>
    </row>
    <row r="2373" ht="12.75">
      <c r="Q2373" s="7"/>
    </row>
    <row r="2374" ht="12.75">
      <c r="Q2374" s="7"/>
    </row>
    <row r="2375" ht="12.75">
      <c r="Q2375" s="7"/>
    </row>
    <row r="2376" ht="12.75">
      <c r="Q2376" s="7"/>
    </row>
    <row r="2377" ht="12.75">
      <c r="Q2377" s="7"/>
    </row>
    <row r="2378" ht="12.75">
      <c r="Q2378" s="7"/>
    </row>
    <row r="2379" ht="12.75">
      <c r="Q2379" s="7"/>
    </row>
    <row r="2380" ht="12.75">
      <c r="Q2380" s="7"/>
    </row>
    <row r="2381" ht="12.75">
      <c r="Q2381" s="7"/>
    </row>
    <row r="2382" ht="12.75">
      <c r="Q2382" s="7"/>
    </row>
    <row r="2383" ht="12.75">
      <c r="Q2383" s="7"/>
    </row>
    <row r="2384" ht="12.75">
      <c r="Q2384" s="7"/>
    </row>
    <row r="2385" ht="12.75">
      <c r="Q2385" s="7"/>
    </row>
    <row r="2386" ht="12.75">
      <c r="Q2386" s="7"/>
    </row>
    <row r="2387" ht="12.75">
      <c r="Q2387" s="7"/>
    </row>
    <row r="2388" ht="12.75">
      <c r="Q2388" s="7"/>
    </row>
    <row r="2389" ht="12.75">
      <c r="Q2389" s="7"/>
    </row>
    <row r="2390" ht="12.75">
      <c r="Q2390" s="7"/>
    </row>
    <row r="2391" ht="12.75">
      <c r="Q2391" s="7"/>
    </row>
    <row r="2392" ht="12.75">
      <c r="Q2392" s="7"/>
    </row>
    <row r="2393" ht="12.75">
      <c r="Q2393" s="7"/>
    </row>
    <row r="2394" ht="12.75">
      <c r="Q2394" s="7"/>
    </row>
    <row r="2395" ht="12.75">
      <c r="Q2395" s="7"/>
    </row>
    <row r="2396" ht="12.75">
      <c r="Q2396" s="7"/>
    </row>
    <row r="2397" ht="12.75">
      <c r="Q2397" s="7"/>
    </row>
    <row r="2398" ht="12.75">
      <c r="Q2398" s="7"/>
    </row>
    <row r="2399" ht="12.75">
      <c r="Q2399" s="7"/>
    </row>
    <row r="2400" ht="12.75">
      <c r="Q2400" s="7"/>
    </row>
    <row r="2401" ht="12.75">
      <c r="Q2401" s="7"/>
    </row>
    <row r="2402" ht="12.75">
      <c r="Q2402" s="7"/>
    </row>
    <row r="2403" ht="12.75">
      <c r="Q2403" s="7"/>
    </row>
    <row r="2404" ht="12.75">
      <c r="Q2404" s="7"/>
    </row>
    <row r="2405" ht="12.75">
      <c r="Q2405" s="7"/>
    </row>
    <row r="2406" ht="12.75">
      <c r="Q2406" s="7"/>
    </row>
    <row r="2407" ht="12.75">
      <c r="Q2407" s="7"/>
    </row>
    <row r="2408" ht="12.75">
      <c r="Q2408" s="7"/>
    </row>
    <row r="2409" ht="12.75">
      <c r="Q2409" s="7"/>
    </row>
    <row r="2410" ht="12.75">
      <c r="Q2410" s="7"/>
    </row>
    <row r="2411" ht="12.75">
      <c r="Q2411" s="7"/>
    </row>
    <row r="2412" ht="12.75">
      <c r="Q2412" s="7"/>
    </row>
    <row r="2413" ht="12.75">
      <c r="Q2413" s="7"/>
    </row>
    <row r="2414" ht="12.75">
      <c r="Q2414" s="7"/>
    </row>
    <row r="2415" ht="12.75">
      <c r="Q2415" s="7"/>
    </row>
    <row r="2416" ht="12.75">
      <c r="Q2416" s="7"/>
    </row>
    <row r="2417" ht="12.75">
      <c r="Q2417" s="7"/>
    </row>
    <row r="2418" ht="12.75">
      <c r="Q2418" s="7"/>
    </row>
    <row r="2419" ht="12.75">
      <c r="Q2419" s="7"/>
    </row>
    <row r="2420" ht="12.75">
      <c r="Q2420" s="7"/>
    </row>
    <row r="2421" ht="12.75">
      <c r="Q2421" s="7"/>
    </row>
    <row r="2422" ht="12.75">
      <c r="Q2422" s="7"/>
    </row>
    <row r="2423" ht="12.75">
      <c r="Q2423" s="7"/>
    </row>
    <row r="2424" ht="12.75">
      <c r="Q2424" s="7"/>
    </row>
    <row r="2425" ht="12.75">
      <c r="Q2425" s="7"/>
    </row>
    <row r="2426" ht="12.75">
      <c r="Q2426" s="7"/>
    </row>
    <row r="2427" ht="12.75">
      <c r="Q2427" s="7"/>
    </row>
    <row r="2428" ht="12.75">
      <c r="Q2428" s="7"/>
    </row>
    <row r="2429" ht="12.75">
      <c r="Q2429" s="7"/>
    </row>
    <row r="2430" ht="12.75">
      <c r="Q2430" s="7"/>
    </row>
    <row r="2431" ht="12.75">
      <c r="Q2431" s="7"/>
    </row>
    <row r="2432" ht="12.75">
      <c r="Q2432" s="7"/>
    </row>
    <row r="2433" ht="12.75">
      <c r="Q2433" s="7"/>
    </row>
    <row r="2434" ht="12.75">
      <c r="Q2434" s="7"/>
    </row>
    <row r="2435" ht="12.75">
      <c r="Q2435" s="7"/>
    </row>
    <row r="2436" ht="12.75">
      <c r="Q2436" s="7"/>
    </row>
    <row r="2437" ht="12.75">
      <c r="Q2437" s="7"/>
    </row>
    <row r="2438" ht="12.75">
      <c r="Q2438" s="7"/>
    </row>
    <row r="2439" ht="12.75">
      <c r="Q2439" s="7"/>
    </row>
    <row r="2440" ht="12.75">
      <c r="Q2440" s="7"/>
    </row>
    <row r="2441" ht="12.75">
      <c r="Q2441" s="7"/>
    </row>
    <row r="2442" ht="12.75">
      <c r="Q2442" s="7"/>
    </row>
    <row r="2443" ht="12.75">
      <c r="Q2443" s="7"/>
    </row>
    <row r="2444" ht="12.75">
      <c r="Q2444" s="7"/>
    </row>
    <row r="2445" ht="12.75">
      <c r="Q2445" s="7"/>
    </row>
    <row r="2446" ht="12.75">
      <c r="Q2446" s="7"/>
    </row>
    <row r="2447" ht="12.75">
      <c r="Q2447" s="7"/>
    </row>
    <row r="2448" ht="12.75">
      <c r="Q2448" s="7"/>
    </row>
    <row r="2449" ht="12.75">
      <c r="Q2449" s="7"/>
    </row>
    <row r="2450" ht="12.75">
      <c r="Q2450" s="7"/>
    </row>
    <row r="2451" ht="12.75">
      <c r="Q2451" s="7"/>
    </row>
    <row r="2452" ht="12.75">
      <c r="Q2452" s="7"/>
    </row>
    <row r="2453" ht="12.75">
      <c r="Q2453" s="7"/>
    </row>
    <row r="2454" ht="12.75">
      <c r="Q2454" s="7"/>
    </row>
    <row r="2455" ht="12.75">
      <c r="Q2455" s="7"/>
    </row>
    <row r="2456" ht="12.75">
      <c r="Q2456" s="7"/>
    </row>
    <row r="2457" ht="12.75">
      <c r="Q2457" s="7"/>
    </row>
    <row r="2458" ht="12.75">
      <c r="Q2458" s="7"/>
    </row>
    <row r="2459" ht="12.75">
      <c r="Q2459" s="7"/>
    </row>
    <row r="2460" ht="12.75">
      <c r="Q2460" s="7"/>
    </row>
    <row r="2461" ht="12.75">
      <c r="Q2461" s="7"/>
    </row>
    <row r="2462" ht="12.75">
      <c r="Q2462" s="7"/>
    </row>
    <row r="2463" ht="12.75">
      <c r="Q2463" s="7"/>
    </row>
    <row r="2464" ht="12.75">
      <c r="Q2464" s="7"/>
    </row>
    <row r="2465" ht="12.75">
      <c r="Q2465" s="7"/>
    </row>
    <row r="2466" ht="12.75">
      <c r="Q2466" s="7"/>
    </row>
    <row r="2467" ht="12.75">
      <c r="Q2467" s="7"/>
    </row>
    <row r="2468" ht="12.75">
      <c r="Q2468" s="7"/>
    </row>
    <row r="2469" ht="12.75">
      <c r="Q2469" s="7"/>
    </row>
    <row r="2470" ht="12.75">
      <c r="Q2470" s="7"/>
    </row>
    <row r="2471" ht="12.75">
      <c r="Q2471" s="7"/>
    </row>
    <row r="2472" ht="12.75">
      <c r="Q2472" s="7"/>
    </row>
    <row r="2473" ht="12.75">
      <c r="Q2473" s="7"/>
    </row>
    <row r="2474" ht="12.75">
      <c r="Q2474" s="7"/>
    </row>
    <row r="2475" ht="12.75">
      <c r="Q2475" s="7"/>
    </row>
    <row r="2476" ht="12.75">
      <c r="Q2476" s="7"/>
    </row>
    <row r="2477" ht="12.75">
      <c r="Q2477" s="7"/>
    </row>
    <row r="2478" ht="12.75">
      <c r="Q2478" s="7"/>
    </row>
    <row r="2479" ht="12.75">
      <c r="Q2479" s="7"/>
    </row>
    <row r="2480" ht="12.75">
      <c r="Q2480" s="7"/>
    </row>
    <row r="2481" ht="12.75">
      <c r="Q2481" s="7"/>
    </row>
    <row r="2482" ht="12.75">
      <c r="Q2482" s="7"/>
    </row>
    <row r="2483" ht="12.75">
      <c r="Q2483" s="7"/>
    </row>
    <row r="2484" ht="12.75">
      <c r="Q2484" s="7"/>
    </row>
    <row r="2485" ht="12.75">
      <c r="Q2485" s="7"/>
    </row>
    <row r="2486" ht="12.75">
      <c r="Q2486" s="7"/>
    </row>
    <row r="2487" ht="12.75">
      <c r="Q2487" s="7"/>
    </row>
    <row r="2488" ht="12.75">
      <c r="Q2488" s="7"/>
    </row>
    <row r="2489" ht="12.75">
      <c r="Q2489" s="7"/>
    </row>
    <row r="2490" ht="12.75">
      <c r="Q2490" s="7"/>
    </row>
    <row r="2491" ht="12.75">
      <c r="Q2491" s="7"/>
    </row>
    <row r="2492" ht="12.75">
      <c r="Q2492" s="7"/>
    </row>
    <row r="2493" ht="12.75">
      <c r="Q2493" s="7"/>
    </row>
    <row r="2494" ht="12.75">
      <c r="Q2494" s="7"/>
    </row>
    <row r="2495" ht="12.75">
      <c r="Q2495" s="7"/>
    </row>
    <row r="2496" ht="12.75">
      <c r="Q2496" s="7"/>
    </row>
    <row r="2497" ht="12.75">
      <c r="Q2497" s="7"/>
    </row>
    <row r="2498" ht="12.75">
      <c r="Q2498" s="7"/>
    </row>
    <row r="2499" ht="12.75">
      <c r="Q2499" s="7"/>
    </row>
    <row r="2500" ht="12.75">
      <c r="Q2500" s="7"/>
    </row>
    <row r="2501" ht="12.75">
      <c r="Q2501" s="7"/>
    </row>
    <row r="2502" ht="12.75">
      <c r="Q2502" s="7"/>
    </row>
    <row r="2503" ht="12.75">
      <c r="Q2503" s="7"/>
    </row>
    <row r="2504" ht="12.75">
      <c r="Q2504" s="7"/>
    </row>
    <row r="2505" ht="12.75">
      <c r="Q2505" s="7"/>
    </row>
    <row r="2506" ht="12.75">
      <c r="Q2506" s="7"/>
    </row>
    <row r="2507" ht="12.75">
      <c r="Q2507" s="7"/>
    </row>
    <row r="2508" ht="12.75">
      <c r="Q2508" s="7"/>
    </row>
    <row r="2509" ht="12.75">
      <c r="Q2509" s="7"/>
    </row>
    <row r="2510" ht="12.75">
      <c r="Q2510" s="7"/>
    </row>
    <row r="2511" ht="12.75">
      <c r="Q2511" s="7"/>
    </row>
    <row r="2512" ht="12.75">
      <c r="Q2512" s="7"/>
    </row>
    <row r="2513" ht="12.75">
      <c r="Q2513" s="7"/>
    </row>
    <row r="2514" ht="12.75">
      <c r="Q2514" s="7"/>
    </row>
    <row r="2515" ht="12.75">
      <c r="Q2515" s="7"/>
    </row>
    <row r="2516" ht="12.75">
      <c r="Q2516" s="7"/>
    </row>
    <row r="2517" ht="12.75">
      <c r="Q2517" s="7"/>
    </row>
    <row r="2518" ht="12.75">
      <c r="Q2518" s="7"/>
    </row>
    <row r="2519" ht="12.75">
      <c r="Q2519" s="7"/>
    </row>
    <row r="2520" ht="12.75">
      <c r="Q2520" s="7"/>
    </row>
    <row r="2521" ht="12.75">
      <c r="Q2521" s="7"/>
    </row>
    <row r="2522" ht="12.75">
      <c r="Q2522" s="7"/>
    </row>
    <row r="2523" ht="12.75">
      <c r="Q2523" s="7"/>
    </row>
    <row r="2524" ht="12.75">
      <c r="Q2524" s="7"/>
    </row>
    <row r="2525" ht="12.75">
      <c r="Q2525" s="7"/>
    </row>
    <row r="2526" ht="12.75">
      <c r="Q2526" s="7"/>
    </row>
    <row r="2527" ht="12.75">
      <c r="Q2527" s="7"/>
    </row>
    <row r="2528" ht="12.75">
      <c r="Q2528" s="7"/>
    </row>
    <row r="2529" ht="12.75">
      <c r="Q2529" s="7"/>
    </row>
    <row r="2530" ht="12.75">
      <c r="Q2530" s="7"/>
    </row>
    <row r="2531" ht="12.75">
      <c r="Q2531" s="7"/>
    </row>
    <row r="2532" ht="12.75">
      <c r="Q2532" s="7"/>
    </row>
    <row r="2533" ht="12.75">
      <c r="Q2533" s="7"/>
    </row>
    <row r="2534" ht="12.75">
      <c r="Q2534" s="7"/>
    </row>
    <row r="2535" ht="12.75">
      <c r="Q2535" s="7"/>
    </row>
    <row r="2536" ht="12.75">
      <c r="Q2536" s="7"/>
    </row>
    <row r="2537" ht="12.75">
      <c r="Q2537" s="7"/>
    </row>
    <row r="2538" ht="12.75">
      <c r="Q2538" s="7"/>
    </row>
    <row r="2539" ht="12.75">
      <c r="Q2539" s="7"/>
    </row>
    <row r="2540" ht="12.75">
      <c r="Q2540" s="7"/>
    </row>
    <row r="2541" ht="12.75">
      <c r="Q2541" s="7"/>
    </row>
    <row r="2542" ht="12.75">
      <c r="Q2542" s="7"/>
    </row>
    <row r="2543" ht="12.75">
      <c r="Q2543" s="7"/>
    </row>
    <row r="2544" ht="12.75">
      <c r="Q2544" s="7"/>
    </row>
    <row r="2545" ht="12.75">
      <c r="Q2545" s="7"/>
    </row>
    <row r="2546" ht="12.75">
      <c r="Q2546" s="7"/>
    </row>
    <row r="2547" ht="12.75">
      <c r="Q2547" s="7"/>
    </row>
    <row r="2548" ht="12.75">
      <c r="Q2548" s="7"/>
    </row>
    <row r="2549" ht="12.75">
      <c r="Q2549" s="7"/>
    </row>
    <row r="2550" ht="12.75">
      <c r="Q2550" s="7"/>
    </row>
    <row r="2551" ht="12.75">
      <c r="Q2551" s="7"/>
    </row>
    <row r="2552" ht="12.75">
      <c r="Q2552" s="7"/>
    </row>
    <row r="2553" ht="12.75">
      <c r="Q2553" s="7"/>
    </row>
    <row r="2554" ht="12.75">
      <c r="Q2554" s="7"/>
    </row>
    <row r="2555" ht="12.75">
      <c r="Q2555" s="7"/>
    </row>
    <row r="2556" ht="12.75">
      <c r="Q2556" s="7"/>
    </row>
    <row r="2557" ht="12.75">
      <c r="Q2557" s="7"/>
    </row>
    <row r="2558" ht="12.75">
      <c r="Q2558" s="7"/>
    </row>
    <row r="2559" ht="12.75">
      <c r="Q2559" s="7"/>
    </row>
    <row r="2560" ht="12.75">
      <c r="Q2560" s="7"/>
    </row>
    <row r="2561" ht="12.75">
      <c r="Q2561" s="7"/>
    </row>
    <row r="2562" ht="12.75">
      <c r="Q2562" s="7"/>
    </row>
    <row r="2563" ht="12.75">
      <c r="Q2563" s="7"/>
    </row>
    <row r="2564" ht="12.75">
      <c r="Q2564" s="7"/>
    </row>
    <row r="2565" ht="12.75">
      <c r="Q2565" s="7"/>
    </row>
    <row r="2566" ht="12.75">
      <c r="Q2566" s="7"/>
    </row>
    <row r="2567" ht="12.75">
      <c r="Q2567" s="7"/>
    </row>
    <row r="2568" ht="12.75">
      <c r="Q2568" s="7"/>
    </row>
    <row r="2569" ht="12.75">
      <c r="Q2569" s="7"/>
    </row>
    <row r="2570" ht="12.75">
      <c r="Q2570" s="7"/>
    </row>
    <row r="2571" ht="12.75">
      <c r="Q2571" s="7"/>
    </row>
    <row r="2572" ht="12.75">
      <c r="Q2572" s="7"/>
    </row>
    <row r="2573" ht="12.75">
      <c r="Q2573" s="7"/>
    </row>
    <row r="2574" ht="12.75">
      <c r="Q2574" s="7"/>
    </row>
    <row r="2575" ht="12.75">
      <c r="Q2575" s="7"/>
    </row>
    <row r="2576" ht="12.75">
      <c r="Q2576" s="7"/>
    </row>
    <row r="2577" ht="12.75">
      <c r="Q2577" s="7"/>
    </row>
    <row r="2578" ht="12.75">
      <c r="Q2578" s="7"/>
    </row>
    <row r="2579" ht="12.75">
      <c r="Q2579" s="7"/>
    </row>
    <row r="2580" ht="12.75">
      <c r="Q2580" s="7"/>
    </row>
    <row r="2581" ht="12.75">
      <c r="Q2581" s="7"/>
    </row>
    <row r="2582" ht="12.75">
      <c r="Q2582" s="7"/>
    </row>
    <row r="2583" ht="12.75">
      <c r="Q2583" s="7"/>
    </row>
    <row r="2584" ht="12.75">
      <c r="Q2584" s="7"/>
    </row>
    <row r="2585" ht="12.75">
      <c r="Q2585" s="7"/>
    </row>
    <row r="2586" ht="12.75">
      <c r="Q2586" s="7"/>
    </row>
    <row r="2587" ht="12.75">
      <c r="Q2587" s="7"/>
    </row>
    <row r="2588" ht="12.75">
      <c r="Q2588" s="7"/>
    </row>
    <row r="2589" ht="12.75">
      <c r="Q2589" s="7"/>
    </row>
    <row r="2590" ht="12.75">
      <c r="Q2590" s="7"/>
    </row>
    <row r="2591" ht="12.75">
      <c r="Q2591" s="7"/>
    </row>
    <row r="2592" ht="12.75">
      <c r="Q2592" s="7"/>
    </row>
    <row r="2593" ht="12.75">
      <c r="Q2593" s="7"/>
    </row>
    <row r="2594" ht="12.75">
      <c r="Q2594" s="7"/>
    </row>
    <row r="2595" ht="12.75">
      <c r="Q2595" s="7"/>
    </row>
    <row r="2596" ht="12.75">
      <c r="Q2596" s="7"/>
    </row>
    <row r="2597" ht="12.75">
      <c r="Q2597" s="7"/>
    </row>
    <row r="2598" ht="12.75">
      <c r="Q2598" s="7"/>
    </row>
    <row r="2599" ht="12.75">
      <c r="Q2599" s="7"/>
    </row>
    <row r="2600" ht="12.75">
      <c r="Q2600" s="7"/>
    </row>
    <row r="2601" ht="12.75">
      <c r="Q2601" s="7"/>
    </row>
    <row r="2602" ht="12.75">
      <c r="Q2602" s="7"/>
    </row>
    <row r="2603" ht="12.75">
      <c r="Q2603" s="7"/>
    </row>
    <row r="2604" ht="12.75">
      <c r="Q2604" s="7"/>
    </row>
    <row r="2605" ht="12.75">
      <c r="Q2605" s="7"/>
    </row>
    <row r="2606" ht="12.75">
      <c r="Q2606" s="7"/>
    </row>
    <row r="2607" ht="12.75">
      <c r="Q2607" s="7"/>
    </row>
    <row r="2608" ht="12.75">
      <c r="Q2608" s="7"/>
    </row>
    <row r="2609" ht="12.75">
      <c r="Q2609" s="7"/>
    </row>
    <row r="2610" ht="12.75">
      <c r="Q2610" s="7"/>
    </row>
    <row r="2611" ht="12.75">
      <c r="Q2611" s="7"/>
    </row>
    <row r="2612" ht="12.75">
      <c r="Q2612" s="7"/>
    </row>
    <row r="2613" ht="12.75">
      <c r="Q2613" s="7"/>
    </row>
    <row r="2614" ht="12.75">
      <c r="Q2614" s="7"/>
    </row>
    <row r="2615" ht="12.75">
      <c r="Q2615" s="7"/>
    </row>
    <row r="2616" ht="12.75">
      <c r="Q2616" s="7"/>
    </row>
    <row r="2617" ht="12.75">
      <c r="Q2617" s="7"/>
    </row>
    <row r="2618" ht="12.75">
      <c r="Q2618" s="7"/>
    </row>
    <row r="2619" ht="12.75">
      <c r="Q2619" s="7"/>
    </row>
    <row r="2620" ht="12.75">
      <c r="Q2620" s="7"/>
    </row>
    <row r="2621" ht="12.75">
      <c r="Q2621" s="7"/>
    </row>
    <row r="2622" ht="12.75">
      <c r="Q2622" s="7"/>
    </row>
    <row r="2623" ht="12.75">
      <c r="Q2623" s="7"/>
    </row>
    <row r="2624" ht="12.75">
      <c r="Q2624" s="7"/>
    </row>
    <row r="2625" ht="12.75">
      <c r="Q2625" s="7"/>
    </row>
    <row r="2626" ht="12.75">
      <c r="Q2626" s="7"/>
    </row>
    <row r="2627" ht="12.75">
      <c r="Q2627" s="7"/>
    </row>
    <row r="2628" ht="12.75">
      <c r="Q2628" s="7"/>
    </row>
    <row r="2629" ht="12.75">
      <c r="Q2629" s="7"/>
    </row>
    <row r="2630" ht="12.75">
      <c r="Q2630" s="7"/>
    </row>
    <row r="2631" ht="12.75">
      <c r="Q2631" s="7"/>
    </row>
    <row r="2632" ht="12.75">
      <c r="Q2632" s="7"/>
    </row>
    <row r="2633" ht="12.75">
      <c r="Q2633" s="7"/>
    </row>
    <row r="2634" ht="12.75">
      <c r="Q2634" s="7"/>
    </row>
    <row r="2635" ht="12.75">
      <c r="Q2635" s="7"/>
    </row>
    <row r="2636" ht="12.75">
      <c r="Q2636" s="7"/>
    </row>
    <row r="2637" ht="12.75">
      <c r="Q2637" s="7"/>
    </row>
    <row r="2638" ht="12.75">
      <c r="Q2638" s="7"/>
    </row>
    <row r="2639" ht="12.75">
      <c r="Q2639" s="7"/>
    </row>
    <row r="2640" ht="12.75">
      <c r="Q2640" s="7"/>
    </row>
    <row r="2641" ht="12.75">
      <c r="Q2641" s="7"/>
    </row>
    <row r="2642" ht="12.75">
      <c r="Q2642" s="7"/>
    </row>
    <row r="2643" ht="12.75">
      <c r="Q2643" s="7"/>
    </row>
    <row r="2644" ht="12.75">
      <c r="Q2644" s="7"/>
    </row>
    <row r="2645" ht="12.75">
      <c r="Q2645" s="7"/>
    </row>
    <row r="2646" ht="12.75">
      <c r="Q2646" s="7"/>
    </row>
    <row r="2647" ht="12.75">
      <c r="Q2647" s="7"/>
    </row>
    <row r="2648" ht="12.75">
      <c r="Q2648" s="7"/>
    </row>
    <row r="2649" ht="12.75">
      <c r="Q2649" s="7"/>
    </row>
    <row r="2650" ht="12.75">
      <c r="Q2650" s="7"/>
    </row>
    <row r="2651" ht="12.75">
      <c r="Q2651" s="7"/>
    </row>
    <row r="2652" ht="12.75">
      <c r="Q2652" s="7"/>
    </row>
    <row r="2653" ht="12.75">
      <c r="Q2653" s="7"/>
    </row>
    <row r="2654" ht="12.75">
      <c r="Q2654" s="7"/>
    </row>
    <row r="2655" ht="12.75">
      <c r="Q2655" s="7"/>
    </row>
    <row r="2656" ht="12.75">
      <c r="Q2656" s="7"/>
    </row>
    <row r="2657" ht="12.75">
      <c r="Q2657" s="7"/>
    </row>
    <row r="2658" ht="12.75">
      <c r="Q2658" s="7"/>
    </row>
    <row r="2659" ht="12.75">
      <c r="Q2659" s="7"/>
    </row>
    <row r="2660" ht="12.75">
      <c r="Q2660" s="7"/>
    </row>
    <row r="2661" ht="12.75">
      <c r="Q2661" s="7"/>
    </row>
    <row r="2662" ht="12.75">
      <c r="Q2662" s="7"/>
    </row>
    <row r="2663" ht="12.75">
      <c r="Q2663" s="7"/>
    </row>
    <row r="2664" ht="12.75">
      <c r="Q2664" s="7"/>
    </row>
    <row r="2665" ht="12.75">
      <c r="Q2665" s="7"/>
    </row>
    <row r="2666" ht="12.75">
      <c r="Q2666" s="7"/>
    </row>
    <row r="2667" ht="12.75">
      <c r="Q2667" s="7"/>
    </row>
    <row r="2668" ht="12.75">
      <c r="Q2668" s="7"/>
    </row>
    <row r="2669" ht="12.75">
      <c r="Q2669" s="7"/>
    </row>
    <row r="2670" ht="12.75">
      <c r="Q2670" s="7"/>
    </row>
    <row r="2671" ht="12.75">
      <c r="Q2671" s="7"/>
    </row>
    <row r="2672" ht="12.75">
      <c r="Q2672" s="7"/>
    </row>
    <row r="2673" ht="12.75">
      <c r="Q2673" s="7"/>
    </row>
    <row r="2674" ht="12.75">
      <c r="Q2674" s="7"/>
    </row>
    <row r="2675" ht="12.75">
      <c r="Q2675" s="7"/>
    </row>
    <row r="2676" ht="12.75">
      <c r="Q2676" s="7"/>
    </row>
    <row r="2677" ht="12.75">
      <c r="Q2677" s="7"/>
    </row>
    <row r="2678" ht="12.75">
      <c r="Q2678" s="7"/>
    </row>
    <row r="2679" ht="12.75">
      <c r="Q2679" s="7"/>
    </row>
    <row r="2680" ht="12.75">
      <c r="Q2680" s="7"/>
    </row>
    <row r="2681" ht="12.75">
      <c r="Q2681" s="7"/>
    </row>
    <row r="2682" ht="12.75">
      <c r="Q2682" s="7"/>
    </row>
    <row r="2683" ht="12.75">
      <c r="Q2683" s="7"/>
    </row>
    <row r="2684" ht="12.75">
      <c r="Q2684" s="7"/>
    </row>
    <row r="2685" ht="12.75">
      <c r="Q2685" s="7"/>
    </row>
    <row r="2686" ht="12.75">
      <c r="Q2686" s="7"/>
    </row>
    <row r="2687" ht="12.75">
      <c r="Q2687" s="7"/>
    </row>
    <row r="2688" ht="12.75">
      <c r="Q2688" s="7"/>
    </row>
    <row r="2689" ht="12.75">
      <c r="Q2689" s="7"/>
    </row>
    <row r="2690" ht="12.75">
      <c r="Q2690" s="7"/>
    </row>
    <row r="2691" ht="12.75">
      <c r="Q2691" s="7"/>
    </row>
    <row r="2692" ht="12.75">
      <c r="Q2692" s="7"/>
    </row>
    <row r="2693" ht="12.75">
      <c r="Q2693" s="7"/>
    </row>
    <row r="2694" ht="12.75">
      <c r="Q2694" s="7"/>
    </row>
    <row r="2695" ht="12.75">
      <c r="Q2695" s="7"/>
    </row>
    <row r="2696" ht="12.75">
      <c r="Q2696" s="7"/>
    </row>
    <row r="2697" ht="12.75">
      <c r="Q2697" s="7"/>
    </row>
    <row r="2698" ht="12.75">
      <c r="Q2698" s="7"/>
    </row>
    <row r="2699" ht="12.75">
      <c r="Q2699" s="7"/>
    </row>
    <row r="2700" ht="12.75">
      <c r="Q2700" s="7"/>
    </row>
    <row r="2701" ht="12.75">
      <c r="Q2701" s="7"/>
    </row>
    <row r="2702" ht="12.75">
      <c r="Q2702" s="7"/>
    </row>
    <row r="2703" ht="12.75">
      <c r="Q2703" s="7"/>
    </row>
    <row r="2704" ht="12.75">
      <c r="Q2704" s="7"/>
    </row>
    <row r="2705" ht="12.75">
      <c r="Q2705" s="7"/>
    </row>
    <row r="2706" ht="12.75">
      <c r="Q2706" s="7"/>
    </row>
    <row r="2707" ht="12.75">
      <c r="Q2707" s="7"/>
    </row>
    <row r="2708" ht="12.75">
      <c r="Q2708" s="7"/>
    </row>
    <row r="2709" ht="12.75">
      <c r="Q2709" s="7"/>
    </row>
    <row r="2710" ht="12.75">
      <c r="Q2710" s="7"/>
    </row>
    <row r="2711" ht="12.75">
      <c r="Q2711" s="7"/>
    </row>
    <row r="2712" ht="12.75">
      <c r="Q2712" s="7"/>
    </row>
    <row r="2713" ht="12.75">
      <c r="Q2713" s="7"/>
    </row>
    <row r="2714" ht="12.75">
      <c r="Q2714" s="7"/>
    </row>
    <row r="2715" ht="12.75">
      <c r="Q2715" s="7"/>
    </row>
    <row r="2716" ht="12.75">
      <c r="Q2716" s="7"/>
    </row>
    <row r="2717" ht="12.75">
      <c r="Q2717" s="7"/>
    </row>
    <row r="2718" ht="12.75">
      <c r="Q2718" s="7"/>
    </row>
    <row r="2719" ht="12.75">
      <c r="Q2719" s="7"/>
    </row>
    <row r="2720" ht="12.75">
      <c r="Q2720" s="7"/>
    </row>
    <row r="2721" ht="12.75">
      <c r="Q2721" s="7"/>
    </row>
    <row r="2722" ht="12.75">
      <c r="Q2722" s="7"/>
    </row>
    <row r="2723" ht="12.75">
      <c r="Q2723" s="7"/>
    </row>
    <row r="2724" ht="12.75">
      <c r="Q2724" s="7"/>
    </row>
    <row r="2725" ht="12.75">
      <c r="Q2725" s="7"/>
    </row>
    <row r="2726" ht="12.75">
      <c r="Q2726" s="7"/>
    </row>
    <row r="2727" ht="12.75">
      <c r="Q2727" s="7"/>
    </row>
    <row r="2728" ht="12.75">
      <c r="Q2728" s="7"/>
    </row>
    <row r="2729" ht="12.75">
      <c r="Q2729" s="7"/>
    </row>
    <row r="2730" ht="12.75">
      <c r="Q2730" s="7"/>
    </row>
    <row r="2731" ht="12.75">
      <c r="Q2731" s="7"/>
    </row>
    <row r="2732" ht="12.75">
      <c r="Q2732" s="7"/>
    </row>
    <row r="2733" ht="12.75">
      <c r="Q2733" s="7"/>
    </row>
    <row r="2734" ht="12.75">
      <c r="Q2734" s="7"/>
    </row>
    <row r="2735" ht="12.75">
      <c r="Q2735" s="7"/>
    </row>
    <row r="2736" ht="12.75">
      <c r="Q2736" s="7"/>
    </row>
    <row r="2737" ht="12.75">
      <c r="Q2737" s="7"/>
    </row>
    <row r="2738" ht="12.75">
      <c r="Q2738" s="7"/>
    </row>
    <row r="2739" ht="12.75">
      <c r="Q2739" s="7"/>
    </row>
    <row r="2740" ht="12.75">
      <c r="Q2740" s="7"/>
    </row>
    <row r="2741" ht="12.75">
      <c r="Q2741" s="7"/>
    </row>
    <row r="2742" ht="12.75">
      <c r="Q2742" s="7"/>
    </row>
    <row r="2743" ht="12.75">
      <c r="Q2743" s="7"/>
    </row>
    <row r="2744" ht="12.75">
      <c r="Q2744" s="7"/>
    </row>
    <row r="2745" ht="12.75">
      <c r="Q2745" s="7"/>
    </row>
    <row r="2746" ht="12.75">
      <c r="Q2746" s="7"/>
    </row>
    <row r="2747" ht="12.75">
      <c r="Q2747" s="7"/>
    </row>
    <row r="2748" ht="12.75">
      <c r="Q2748" s="7"/>
    </row>
    <row r="2749" ht="12.75">
      <c r="Q2749" s="7"/>
    </row>
    <row r="2750" ht="12.75">
      <c r="Q2750" s="7"/>
    </row>
    <row r="2751" ht="12.75">
      <c r="Q2751" s="7"/>
    </row>
    <row r="2752" ht="12.75">
      <c r="Q2752" s="7"/>
    </row>
    <row r="2753" ht="12.75">
      <c r="Q2753" s="7"/>
    </row>
    <row r="2754" ht="12.75">
      <c r="Q2754" s="7"/>
    </row>
    <row r="2755" ht="12.75">
      <c r="Q2755" s="7"/>
    </row>
    <row r="2756" ht="12.75">
      <c r="Q2756" s="7"/>
    </row>
    <row r="2757" ht="12.75">
      <c r="Q2757" s="7"/>
    </row>
    <row r="2758" ht="12.75">
      <c r="Q2758" s="7"/>
    </row>
    <row r="2759" ht="12.75">
      <c r="Q2759" s="7"/>
    </row>
    <row r="2760" ht="12.75">
      <c r="Q2760" s="7"/>
    </row>
    <row r="2761" ht="12.75">
      <c r="Q2761" s="7"/>
    </row>
    <row r="2762" ht="12.75">
      <c r="Q2762" s="7"/>
    </row>
    <row r="2763" ht="12.75">
      <c r="Q2763" s="7"/>
    </row>
    <row r="2764" ht="12.75">
      <c r="Q2764" s="7"/>
    </row>
    <row r="2765" ht="12.75">
      <c r="Q2765" s="7"/>
    </row>
    <row r="2766" ht="12.75">
      <c r="Q2766" s="7"/>
    </row>
    <row r="2767" ht="12.75">
      <c r="Q2767" s="7"/>
    </row>
    <row r="2768" ht="12.75">
      <c r="Q2768" s="7"/>
    </row>
    <row r="2769" ht="12.75">
      <c r="Q2769" s="7"/>
    </row>
    <row r="2770" ht="12.75">
      <c r="Q2770" s="7"/>
    </row>
    <row r="2771" ht="12.75">
      <c r="Q2771" s="7"/>
    </row>
    <row r="2772" ht="12.75">
      <c r="Q2772" s="7"/>
    </row>
    <row r="2773" ht="12.75">
      <c r="Q2773" s="7"/>
    </row>
    <row r="2774" ht="12.75">
      <c r="Q2774" s="7"/>
    </row>
    <row r="2775" ht="12.75">
      <c r="Q2775" s="7"/>
    </row>
    <row r="2776" ht="12.75">
      <c r="Q2776" s="7"/>
    </row>
    <row r="2777" ht="12.75">
      <c r="Q2777" s="7"/>
    </row>
    <row r="2778" ht="12.75">
      <c r="Q2778" s="7"/>
    </row>
    <row r="2779" ht="12.75">
      <c r="Q2779" s="7"/>
    </row>
    <row r="2780" ht="12.75">
      <c r="Q2780" s="7"/>
    </row>
    <row r="2781" ht="12.75">
      <c r="Q2781" s="7"/>
    </row>
    <row r="2782" ht="12.75">
      <c r="Q2782" s="7"/>
    </row>
    <row r="2783" ht="12.75">
      <c r="Q2783" s="7"/>
    </row>
    <row r="2784" ht="12.75">
      <c r="Q2784" s="7"/>
    </row>
    <row r="2785" ht="12.75">
      <c r="Q2785" s="7"/>
    </row>
    <row r="2786" ht="12.75">
      <c r="Q2786" s="7"/>
    </row>
    <row r="2787" ht="12.75">
      <c r="Q2787" s="7"/>
    </row>
    <row r="2788" ht="12.75">
      <c r="Q2788" s="7"/>
    </row>
    <row r="2789" ht="12.75">
      <c r="Q2789" s="7"/>
    </row>
    <row r="2790" ht="12.75">
      <c r="Q2790" s="7"/>
    </row>
    <row r="2791" ht="12.75">
      <c r="Q2791" s="7"/>
    </row>
    <row r="2792" ht="12.75">
      <c r="Q2792" s="7"/>
    </row>
    <row r="2793" ht="12.75">
      <c r="Q2793" s="7"/>
    </row>
    <row r="2794" ht="12.75">
      <c r="Q2794" s="7"/>
    </row>
    <row r="2795" ht="12.75">
      <c r="Q2795" s="7"/>
    </row>
    <row r="2796" ht="12.75">
      <c r="Q2796" s="7"/>
    </row>
    <row r="2797" ht="12.75">
      <c r="Q2797" s="7"/>
    </row>
    <row r="2798" ht="12.75">
      <c r="Q2798" s="7"/>
    </row>
    <row r="2799" ht="12.75">
      <c r="Q2799" s="7"/>
    </row>
    <row r="2800" ht="12.75">
      <c r="Q2800" s="7"/>
    </row>
    <row r="2801" ht="12.75">
      <c r="Q2801" s="7"/>
    </row>
    <row r="2802" ht="12.75">
      <c r="Q2802" s="7"/>
    </row>
    <row r="2803" ht="12.75">
      <c r="Q2803" s="7"/>
    </row>
    <row r="2804" ht="12.75">
      <c r="Q2804" s="7"/>
    </row>
    <row r="2805" ht="12.75">
      <c r="Q2805" s="7"/>
    </row>
    <row r="2806" ht="12.75">
      <c r="Q2806" s="7"/>
    </row>
    <row r="2807" ht="12.75">
      <c r="Q2807" s="7"/>
    </row>
    <row r="2808" ht="12.75">
      <c r="Q2808" s="7"/>
    </row>
    <row r="2809" ht="12.75">
      <c r="Q2809" s="7"/>
    </row>
    <row r="2810" ht="12.75">
      <c r="Q2810" s="7"/>
    </row>
    <row r="2811" ht="12.75">
      <c r="Q2811" s="7"/>
    </row>
    <row r="2812" ht="12.75">
      <c r="Q2812" s="7"/>
    </row>
    <row r="2813" ht="12.75">
      <c r="Q2813" s="7"/>
    </row>
    <row r="2814" ht="12.75">
      <c r="Q2814" s="7"/>
    </row>
    <row r="2815" ht="12.75">
      <c r="Q2815" s="7"/>
    </row>
    <row r="2816" ht="12.75">
      <c r="Q2816" s="7"/>
    </row>
    <row r="2817" ht="12.75">
      <c r="Q2817" s="7"/>
    </row>
    <row r="2818" ht="12.75">
      <c r="Q2818" s="7"/>
    </row>
    <row r="2819" ht="12.75">
      <c r="Q2819" s="7"/>
    </row>
    <row r="2820" ht="12.75">
      <c r="Q2820" s="7"/>
    </row>
    <row r="2821" ht="12.75">
      <c r="Q2821" s="7"/>
    </row>
    <row r="2822" ht="12.75">
      <c r="Q2822" s="7"/>
    </row>
    <row r="2823" ht="12.75">
      <c r="Q2823" s="7"/>
    </row>
    <row r="2824" ht="12.75">
      <c r="Q2824" s="7"/>
    </row>
    <row r="2825" ht="12.75">
      <c r="Q2825" s="7"/>
    </row>
    <row r="2826" ht="12.75">
      <c r="Q2826" s="7"/>
    </row>
    <row r="2827" ht="12.75">
      <c r="Q2827" s="7"/>
    </row>
    <row r="2828" ht="12.75">
      <c r="Q2828" s="7"/>
    </row>
    <row r="2829" ht="12.75">
      <c r="Q2829" s="7"/>
    </row>
    <row r="2830" ht="12.75">
      <c r="Q2830" s="7"/>
    </row>
    <row r="2831" ht="12.75">
      <c r="Q2831" s="7"/>
    </row>
    <row r="2832" ht="12.75">
      <c r="Q2832" s="7"/>
    </row>
    <row r="2833" ht="12.75">
      <c r="Q2833" s="7"/>
    </row>
    <row r="2834" ht="12.75">
      <c r="Q2834" s="7"/>
    </row>
    <row r="2835" ht="12.75">
      <c r="Q2835" s="7"/>
    </row>
    <row r="2836" ht="12.75">
      <c r="Q2836" s="7"/>
    </row>
    <row r="2837" ht="12.75">
      <c r="Q2837" s="7"/>
    </row>
    <row r="2838" ht="12.75">
      <c r="Q2838" s="7"/>
    </row>
    <row r="2839" ht="12.75">
      <c r="Q2839" s="7"/>
    </row>
    <row r="2840" ht="12.75">
      <c r="Q2840" s="7"/>
    </row>
    <row r="2841" ht="12.75">
      <c r="Q2841" s="7"/>
    </row>
    <row r="2842" ht="12.75">
      <c r="Q2842" s="7"/>
    </row>
    <row r="2843" ht="12.75">
      <c r="Q2843" s="7"/>
    </row>
    <row r="2844" ht="12.75">
      <c r="Q2844" s="7"/>
    </row>
    <row r="2845" ht="12.75">
      <c r="Q2845" s="7"/>
    </row>
    <row r="2846" ht="12.75">
      <c r="Q2846" s="7"/>
    </row>
    <row r="2847" ht="12.75">
      <c r="Q2847" s="7"/>
    </row>
    <row r="2848" ht="12.75">
      <c r="Q2848" s="7"/>
    </row>
    <row r="2849" ht="12.75">
      <c r="Q2849" s="7"/>
    </row>
    <row r="2850" ht="12.75">
      <c r="Q2850" s="7"/>
    </row>
    <row r="2851" ht="12.75">
      <c r="Q2851" s="7"/>
    </row>
    <row r="2852" ht="12.75">
      <c r="Q2852" s="7"/>
    </row>
    <row r="2853" ht="12.75">
      <c r="Q2853" s="7"/>
    </row>
    <row r="2854" ht="12.75">
      <c r="Q2854" s="7"/>
    </row>
    <row r="2855" ht="12.75">
      <c r="Q2855" s="7"/>
    </row>
    <row r="2856" ht="12.75">
      <c r="Q2856" s="7"/>
    </row>
    <row r="2857" ht="12.75">
      <c r="Q2857" s="7"/>
    </row>
    <row r="2858" ht="12.75">
      <c r="Q2858" s="7"/>
    </row>
    <row r="2859" ht="12.75">
      <c r="Q2859" s="7"/>
    </row>
    <row r="2860" ht="12.75">
      <c r="Q2860" s="7"/>
    </row>
    <row r="2861" ht="12.75">
      <c r="Q2861" s="7"/>
    </row>
    <row r="2862" ht="12.75">
      <c r="Q2862" s="7"/>
    </row>
    <row r="2863" ht="12.75">
      <c r="Q2863" s="7"/>
    </row>
    <row r="2864" ht="12.75">
      <c r="Q2864" s="7"/>
    </row>
    <row r="2865" ht="12.75">
      <c r="Q2865" s="7"/>
    </row>
    <row r="2866" ht="12.75">
      <c r="Q2866" s="7"/>
    </row>
    <row r="2867" ht="12.75">
      <c r="Q2867" s="7"/>
    </row>
    <row r="2868" ht="12.75">
      <c r="Q2868" s="7"/>
    </row>
    <row r="2869" ht="12.75">
      <c r="Q2869" s="7"/>
    </row>
    <row r="2870" ht="12.75">
      <c r="Q2870" s="7"/>
    </row>
    <row r="2871" ht="12.75">
      <c r="Q2871" s="7"/>
    </row>
    <row r="2872" ht="12.75">
      <c r="Q2872" s="7"/>
    </row>
    <row r="2873" ht="12.75">
      <c r="Q2873" s="7"/>
    </row>
    <row r="2874" ht="12.75">
      <c r="Q2874" s="7"/>
    </row>
    <row r="2875" ht="12.75">
      <c r="Q2875" s="7"/>
    </row>
    <row r="2876" ht="12.75">
      <c r="Q2876" s="7"/>
    </row>
    <row r="2877" ht="12.75">
      <c r="Q2877" s="7"/>
    </row>
    <row r="2878" ht="12.75">
      <c r="Q2878" s="7"/>
    </row>
    <row r="2879" ht="12.75">
      <c r="Q2879" s="7"/>
    </row>
    <row r="2880" ht="12.75">
      <c r="Q2880" s="7"/>
    </row>
    <row r="2881" ht="12.75">
      <c r="Q2881" s="7"/>
    </row>
    <row r="2882" ht="12.75">
      <c r="Q2882" s="7"/>
    </row>
    <row r="2883" ht="12.75">
      <c r="Q2883" s="7"/>
    </row>
    <row r="2884" ht="12.75">
      <c r="Q2884" s="7"/>
    </row>
    <row r="2885" ht="12.75">
      <c r="Q2885" s="7"/>
    </row>
    <row r="2886" ht="12.75">
      <c r="Q2886" s="7"/>
    </row>
    <row r="2887" ht="12.75">
      <c r="Q2887" s="7"/>
    </row>
    <row r="2888" ht="12.75">
      <c r="Q2888" s="7"/>
    </row>
    <row r="2889" ht="12.75">
      <c r="Q2889" s="7"/>
    </row>
    <row r="2890" ht="12.75">
      <c r="Q2890" s="7"/>
    </row>
    <row r="2891" ht="12.75">
      <c r="Q2891" s="7"/>
    </row>
    <row r="2892" ht="12.75">
      <c r="Q2892" s="7"/>
    </row>
    <row r="2893" ht="12.75">
      <c r="Q2893" s="7"/>
    </row>
    <row r="2894" ht="12.75">
      <c r="Q2894" s="7"/>
    </row>
    <row r="2895" ht="12.75">
      <c r="Q2895" s="7"/>
    </row>
    <row r="2896" ht="12.75">
      <c r="Q2896" s="7"/>
    </row>
    <row r="2897" ht="12.75">
      <c r="Q2897" s="7"/>
    </row>
    <row r="2898" ht="12.75">
      <c r="Q2898" s="7"/>
    </row>
    <row r="2899" ht="12.75">
      <c r="Q2899" s="7"/>
    </row>
    <row r="2900" ht="12.75">
      <c r="Q2900" s="7"/>
    </row>
    <row r="2901" ht="12.75">
      <c r="Q2901" s="7"/>
    </row>
    <row r="2902" ht="12.75">
      <c r="Q2902" s="7"/>
    </row>
    <row r="2903" ht="12.75">
      <c r="Q2903" s="7"/>
    </row>
    <row r="2904" ht="12.75">
      <c r="Q2904" s="7"/>
    </row>
    <row r="2905" ht="12.75">
      <c r="Q2905" s="7"/>
    </row>
    <row r="2906" ht="12.75">
      <c r="Q2906" s="7"/>
    </row>
    <row r="2907" ht="12.75">
      <c r="Q2907" s="7"/>
    </row>
    <row r="2908" ht="12.75">
      <c r="Q2908" s="7"/>
    </row>
    <row r="2909" ht="12.75">
      <c r="Q2909" s="7"/>
    </row>
    <row r="2910" ht="12.75">
      <c r="Q2910" s="7"/>
    </row>
    <row r="2911" ht="12.75">
      <c r="Q2911" s="7"/>
    </row>
    <row r="2912" ht="12.75">
      <c r="Q2912" s="7"/>
    </row>
    <row r="2913" ht="12.75">
      <c r="Q2913" s="7"/>
    </row>
    <row r="2914" ht="12.75">
      <c r="Q2914" s="7"/>
    </row>
    <row r="2915" ht="12.75">
      <c r="Q2915" s="7"/>
    </row>
    <row r="2916" ht="12.75">
      <c r="Q2916" s="7"/>
    </row>
    <row r="2917" ht="12.75">
      <c r="Q2917" s="7"/>
    </row>
    <row r="2918" ht="12.75">
      <c r="Q2918" s="7"/>
    </row>
    <row r="2919" ht="12.75">
      <c r="Q2919" s="7"/>
    </row>
    <row r="2920" ht="12.75">
      <c r="Q2920" s="7"/>
    </row>
    <row r="2921" ht="12.75">
      <c r="Q2921" s="7"/>
    </row>
    <row r="2922" ht="12.75">
      <c r="Q2922" s="7"/>
    </row>
    <row r="2923" ht="12.75">
      <c r="Q2923" s="7"/>
    </row>
    <row r="2924" ht="12.75">
      <c r="Q2924" s="7"/>
    </row>
    <row r="2925" ht="12.75">
      <c r="Q2925" s="7"/>
    </row>
    <row r="2926" ht="12.75">
      <c r="Q2926" s="7"/>
    </row>
    <row r="2927" ht="12.75">
      <c r="Q2927" s="7"/>
    </row>
    <row r="2928" ht="12.75">
      <c r="Q2928" s="7"/>
    </row>
    <row r="2929" ht="12.75">
      <c r="Q2929" s="7"/>
    </row>
    <row r="2930" ht="12.75">
      <c r="Q2930" s="7"/>
    </row>
    <row r="2931" ht="12.75">
      <c r="Q2931" s="7"/>
    </row>
    <row r="2932" ht="12.75">
      <c r="Q2932" s="7"/>
    </row>
    <row r="2933" ht="12.75">
      <c r="Q2933" s="7"/>
    </row>
    <row r="2934" ht="12.75">
      <c r="Q2934" s="7"/>
    </row>
    <row r="2935" ht="12.75">
      <c r="Q2935" s="7"/>
    </row>
    <row r="2936" ht="12.75">
      <c r="Q2936" s="7"/>
    </row>
    <row r="2937" ht="12.75">
      <c r="Q2937" s="7"/>
    </row>
    <row r="2938" ht="12.75">
      <c r="Q2938" s="7"/>
    </row>
    <row r="2939" ht="12.75">
      <c r="Q2939" s="7"/>
    </row>
    <row r="2940" ht="12.75">
      <c r="Q2940" s="7"/>
    </row>
    <row r="2941" ht="12.75">
      <c r="Q2941" s="7"/>
    </row>
    <row r="2942" ht="12.75">
      <c r="Q2942" s="7"/>
    </row>
    <row r="2943" ht="12.75">
      <c r="Q2943" s="7"/>
    </row>
    <row r="2944" ht="12.75">
      <c r="Q2944" s="7"/>
    </row>
    <row r="2945" ht="12.75">
      <c r="Q2945" s="7"/>
    </row>
    <row r="2946" ht="12.75">
      <c r="Q2946" s="7"/>
    </row>
    <row r="2947" ht="12.75">
      <c r="Q2947" s="7"/>
    </row>
    <row r="2948" ht="12.75">
      <c r="Q2948" s="7"/>
    </row>
    <row r="2949" ht="12.75">
      <c r="Q2949" s="7"/>
    </row>
    <row r="2950" ht="12.75">
      <c r="Q2950" s="7"/>
    </row>
    <row r="2951" ht="12.75">
      <c r="Q2951" s="7"/>
    </row>
    <row r="2952" ht="12.75">
      <c r="Q2952" s="7"/>
    </row>
    <row r="2953" ht="12.75">
      <c r="Q2953" s="7"/>
    </row>
    <row r="2954" ht="12.75">
      <c r="Q2954" s="7"/>
    </row>
    <row r="2955" ht="12.75">
      <c r="Q2955" s="7"/>
    </row>
    <row r="2956" ht="12.75">
      <c r="Q2956" s="7"/>
    </row>
    <row r="2957" ht="12.75">
      <c r="Q2957" s="7"/>
    </row>
    <row r="2958" ht="12.75">
      <c r="Q2958" s="7"/>
    </row>
    <row r="2959" ht="12.75">
      <c r="Q2959" s="7"/>
    </row>
    <row r="2960" ht="12.75">
      <c r="Q2960" s="7"/>
    </row>
    <row r="2961" ht="12.75">
      <c r="Q2961" s="7"/>
    </row>
    <row r="2962" ht="12.75">
      <c r="Q2962" s="7"/>
    </row>
    <row r="2963" ht="12.75">
      <c r="Q2963" s="7"/>
    </row>
    <row r="2964" ht="12.75">
      <c r="Q2964" s="7"/>
    </row>
    <row r="2965" ht="12.75">
      <c r="Q2965" s="7"/>
    </row>
    <row r="2966" ht="12.75">
      <c r="Q2966" s="7"/>
    </row>
    <row r="2967" ht="12.75">
      <c r="Q2967" s="7"/>
    </row>
    <row r="2968" ht="12.75">
      <c r="Q2968" s="7"/>
    </row>
    <row r="2969" ht="12.75">
      <c r="Q2969" s="7"/>
    </row>
    <row r="2970" ht="12.75">
      <c r="Q2970" s="7"/>
    </row>
    <row r="2971" ht="12.75">
      <c r="Q2971" s="7"/>
    </row>
    <row r="2972" ht="12.75">
      <c r="Q2972" s="7"/>
    </row>
    <row r="2973" ht="12.75">
      <c r="Q2973" s="7"/>
    </row>
    <row r="2974" ht="12.75">
      <c r="Q2974" s="7"/>
    </row>
    <row r="2975" ht="12.75">
      <c r="Q2975" s="7"/>
    </row>
    <row r="2976" ht="12.75">
      <c r="Q2976" s="7"/>
    </row>
    <row r="2977" ht="12.75">
      <c r="Q2977" s="7"/>
    </row>
    <row r="2978" ht="12.75">
      <c r="Q2978" s="7"/>
    </row>
    <row r="2979" ht="12.75">
      <c r="Q2979" s="7"/>
    </row>
    <row r="2980" ht="12.75">
      <c r="Q2980" s="7"/>
    </row>
    <row r="2981" ht="12.75">
      <c r="Q2981" s="7"/>
    </row>
    <row r="2982" ht="12.75">
      <c r="Q2982" s="7"/>
    </row>
    <row r="2983" ht="12.75">
      <c r="Q2983" s="7"/>
    </row>
    <row r="2984" ht="12.75">
      <c r="Q2984" s="7"/>
    </row>
    <row r="2985" ht="12.75">
      <c r="Q2985" s="7"/>
    </row>
    <row r="2986" ht="12.75">
      <c r="Q2986" s="7"/>
    </row>
    <row r="2987" ht="12.75">
      <c r="Q2987" s="7"/>
    </row>
    <row r="2988" ht="12.75">
      <c r="Q2988" s="7"/>
    </row>
    <row r="2989" ht="12.75">
      <c r="Q2989" s="7"/>
    </row>
    <row r="2990" ht="12.75">
      <c r="Q2990" s="7"/>
    </row>
    <row r="2991" ht="12.75">
      <c r="Q2991" s="7"/>
    </row>
    <row r="2992" ht="12.75">
      <c r="Q2992" s="7"/>
    </row>
    <row r="2993" ht="12.75">
      <c r="Q2993" s="7"/>
    </row>
    <row r="2994" ht="12.75">
      <c r="Q2994" s="7"/>
    </row>
    <row r="2995" ht="12.75">
      <c r="Q2995" s="7"/>
    </row>
    <row r="2996" ht="12.75">
      <c r="Q2996" s="7"/>
    </row>
    <row r="2997" ht="12.75">
      <c r="Q2997" s="7"/>
    </row>
    <row r="2998" ht="12.75">
      <c r="Q2998" s="7"/>
    </row>
    <row r="2999" ht="12.75">
      <c r="Q2999" s="7"/>
    </row>
    <row r="3000" ht="12.75">
      <c r="Q3000" s="7"/>
    </row>
    <row r="3001" ht="12.75">
      <c r="Q3001" s="7"/>
    </row>
    <row r="3002" ht="12.75">
      <c r="Q3002" s="7"/>
    </row>
  </sheetData>
  <sheetProtection/>
  <autoFilter ref="C1:C602"/>
  <mergeCells count="23">
    <mergeCell ref="R5:R6"/>
    <mergeCell ref="T5:T6"/>
    <mergeCell ref="A8:A10"/>
    <mergeCell ref="I4:P4"/>
    <mergeCell ref="Q4:Q6"/>
    <mergeCell ref="R4:T4"/>
    <mergeCell ref="I5:I6"/>
    <mergeCell ref="J5:K5"/>
    <mergeCell ref="L5:L6"/>
    <mergeCell ref="M5:M6"/>
    <mergeCell ref="N5:N6"/>
    <mergeCell ref="O5:O6"/>
    <mergeCell ref="P5:P6"/>
    <mergeCell ref="A1:Q1"/>
    <mergeCell ref="A3:A6"/>
    <mergeCell ref="B3:B6"/>
    <mergeCell ref="C3:C6"/>
    <mergeCell ref="D3:D6"/>
    <mergeCell ref="E3:E6"/>
    <mergeCell ref="F3:F6"/>
    <mergeCell ref="G3:G6"/>
    <mergeCell ref="H3:T3"/>
    <mergeCell ref="H4:H6"/>
  </mergeCells>
  <printOptions/>
  <pageMargins left="0.4724409448818898" right="0.5118110236220472" top="0.8661417322834646" bottom="0.5511811023622047" header="0.4330708661417323" footer="0.35433070866141736"/>
  <pageSetup fitToHeight="0" fitToWidth="1" horizontalDpi="600" verticalDpi="600" orientation="landscape" paperSize="9" scale="64" r:id="rId1"/>
  <headerFooter alignWithMargins="0">
    <oddHeader xml:space="preserve">&amp;R&amp;"Arial,Pogrubiony"&amp;12Załącznik Nr 2&amp;"Arial,Normalny" do zarządzenia Nr 51/2011  Burmistrza Miasta Radziejów z dnia 30 czerwca 2011 roku 
w sprawie zmian w budżecie MIasta Radziejów na 2011 rok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</cp:lastModifiedBy>
  <cp:lastPrinted>2011-07-05T13:40:31Z</cp:lastPrinted>
  <dcterms:created xsi:type="dcterms:W3CDTF">2006-11-07T12:52:19Z</dcterms:created>
  <dcterms:modified xsi:type="dcterms:W3CDTF">2011-07-05T13:42:03Z</dcterms:modified>
  <cp:category/>
  <cp:version/>
  <cp:contentType/>
  <cp:contentStatus/>
</cp:coreProperties>
</file>