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 6" sheetId="6" r:id="rId6"/>
    <sheet name="zał.7" sheetId="7" r:id="rId7"/>
    <sheet name="zał.8" sheetId="8" r:id="rId8"/>
  </sheets>
  <definedNames/>
  <calcPr fullCalcOnLoad="1"/>
</workbook>
</file>

<file path=xl/sharedStrings.xml><?xml version="1.0" encoding="utf-8"?>
<sst xmlns="http://schemas.openxmlformats.org/spreadsheetml/2006/main" count="1382" uniqueCount="866">
  <si>
    <t>Dział</t>
  </si>
  <si>
    <t>Rozdział</t>
  </si>
  <si>
    <t>Zmniejsze- 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</si>
  <si>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</si>
  <si>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</si>
  <si>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</si>
  <si>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</si>
  <si>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</si>
  <si>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</si>
  <si>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</si>
  <si>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</si>
  <si>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</si>
  <si>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</si>
  <si>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</si>
  <si>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</si>
  <si>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</si>
  <si>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</si>
  <si>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</si>
  <si>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</si>
  <si>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</si>
  <si>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</si>
  <si>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6050  6057     6059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</si>
  <si>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</si>
  <si>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</si>
  <si>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</si>
  <si>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</si>
  <si>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</si>
  <si>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</si>
  <si>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</si>
  <si>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</si>
  <si>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</si>
  <si>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</si>
  <si>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</si>
  <si>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</si>
  <si>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Treść</t>
  </si>
  <si>
    <t>Klasyfi- kacja
§</t>
  </si>
  <si>
    <t>Zwiększe-  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</si>
  <si>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</si>
  <si>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</si>
  <si>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</si>
  <si>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</si>
  <si>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</si>
  <si>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</si>
  <si>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</si>
  <si>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</si>
  <si>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</si>
  <si>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</si>
  <si>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</si>
  <si>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</si>
  <si>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</si>
  <si>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</si>
  <si>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</si>
  <si>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</si>
  <si>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</si>
  <si>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</si>
  <si>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</si>
  <si>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</si>
  <si>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</si>
  <si>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</si>
  <si>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</si>
  <si>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</si>
  <si>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</si>
  <si>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</si>
  <si>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</si>
  <si>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</si>
  <si>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</si>
  <si>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</si>
  <si>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</si>
  <si>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</si>
  <si>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926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</si>
  <si>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</si>
  <si>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</si>
  <si>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</si>
  <si>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</si>
  <si>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10 000,00</t>
  </si>
  <si>
    <t>75618</t>
  </si>
  <si>
    <t>Wpływy z innych opłat stanowiących dochody jednostek samorządu terytorialnego na podstawie ustaw</t>
  </si>
  <si>
    <t>900</t>
  </si>
  <si>
    <t>Gospodarka komunalna i ochrona środowiska</t>
  </si>
  <si>
    <t>Kultura fizyczna</t>
  </si>
  <si>
    <t>92601</t>
  </si>
  <si>
    <t>Obiekty sportowe</t>
  </si>
  <si>
    <t>600</t>
  </si>
  <si>
    <t>Transport i łączność</t>
  </si>
  <si>
    <t>60016</t>
  </si>
  <si>
    <t>Drogi publiczne gminne</t>
  </si>
  <si>
    <t>90001</t>
  </si>
  <si>
    <t>Gospodarka ściekowa i ochrona wód</t>
  </si>
  <si>
    <t>dochody bieżące</t>
  </si>
  <si>
    <t>dochody majątkowe</t>
  </si>
  <si>
    <t xml:space="preserve">A.  
B.
C.               </t>
  </si>
  <si>
    <t xml:space="preserve">Termomodernizacja budynku administracyjnego przy             ul. Kościuszki 20/22  w Radziejowie </t>
  </si>
  <si>
    <t>Spłaty pożyczek otrzymanych na finansowanie zadań realizowanych z udziałem środków pochodzących z budżetu UE</t>
  </si>
  <si>
    <t>Zakup urządzeń monitoringu wizyjnego</t>
  </si>
  <si>
    <t>Realizacja systemu innowacyjnej edukacji w województwie kujawsko-pomorskim</t>
  </si>
  <si>
    <t>A.   
B.
C.
…</t>
  </si>
  <si>
    <t>Zadania inwestycyjne w 2015 r.</t>
  </si>
  <si>
    <t xml:space="preserve">Zagospodarowanie terenu wokół budynków mieszkanych przy ul. 1-go Maja w Radziejowie </t>
  </si>
  <si>
    <t>Rewitalizacja Rynku miejskiego w Radziejowie (dokumentacja)</t>
  </si>
  <si>
    <t xml:space="preserve">Budowa oświetlenia ulicznego przy ul. Polnej w Radziejowie </t>
  </si>
  <si>
    <t>Przebudowa i remont stadionu i budynku Miejskiego Ośrodka Sportu Rekreacji w Radziejowie</t>
  </si>
  <si>
    <t>Budowa hali sportowej w Radziejowie przy Miejskim Zespole Szkół (uprzednio prowadzone jako zadanie "Budowa sali gimnastycznej  w Radziejowie")</t>
  </si>
  <si>
    <t>A. 190 000     
B.
C.
…</t>
  </si>
  <si>
    <t xml:space="preserve">Budowa drogi gminnej w ul.Prusa w Radziejowie (dokumentacja) </t>
  </si>
  <si>
    <t>Budowa parkingu przy ul.Szkolnej w Radziejowie</t>
  </si>
  <si>
    <t>Nabycie nieruchomości gruntowej położonej przy ul.Bema w Radziejowie</t>
  </si>
  <si>
    <t>Urządzenie cmentarza komunalnego</t>
  </si>
  <si>
    <t>Budowa sieci kanalizacji sanitarnej i sieci wodociągowej w Radziejowie III etap</t>
  </si>
  <si>
    <t>Budowa oświetlenia ulicznego w ulicach: Chopina, K.Wielkiego, Górczyńskiego, Ks. Wieczorka, Toruńskiej, Moniuszki, Paderewskiego w Radziejowie</t>
  </si>
  <si>
    <t>A. Dotacje i środki z budżetu państwa (np. od wojewody, MEN, FRKF, …)</t>
  </si>
  <si>
    <t>rok budżetowy 2015 (8+9+10+11)</t>
  </si>
  <si>
    <t>Plan  na 2015 rok</t>
  </si>
  <si>
    <t>Przychody i rozchody budżetu w 2015 roku</t>
  </si>
  <si>
    <t>Zakup działek gruntu pod przebudowę drogi gminnej w ul.Komunalnej w Radziejowie</t>
  </si>
  <si>
    <t>Rozbudowa stacji uzdatniania wody przy ul. Rolniczej w Radziejowie (dokumentacja)</t>
  </si>
  <si>
    <t>Zakup nieruchomości zabudowanej przy ul. Toruńska 17 w Radziejowie</t>
  </si>
  <si>
    <t>A.      
B.
C.</t>
  </si>
  <si>
    <t>kredyty, pożyczki, wolne środki</t>
  </si>
  <si>
    <t>Paragraf</t>
  </si>
  <si>
    <t>Przed zmianą</t>
  </si>
  <si>
    <t>Zmiana</t>
  </si>
  <si>
    <t>Po zmianie</t>
  </si>
  <si>
    <t>0,00</t>
  </si>
  <si>
    <t>Razem:</t>
  </si>
  <si>
    <t>Zmiany w planie dochodów budżetu Miasta Radziejów na 2015 rok</t>
  </si>
  <si>
    <t>6060</t>
  </si>
  <si>
    <t>Wydatki na zakupy inwestycyjne jednostek budżetowych</t>
  </si>
  <si>
    <t>6050</t>
  </si>
  <si>
    <t>Wydatki inwestycyjne jednostek budżetowych</t>
  </si>
  <si>
    <t>Zmiany w planie wydatków budżetu Miasta Radziejów na 2015 rok</t>
  </si>
  <si>
    <t>wydatki bieżące</t>
  </si>
  <si>
    <t>wydatki majątkowe</t>
  </si>
  <si>
    <t>Dotacja celowa dla Miejskiej Ochotniczej Straży Pożarnej w Radziejowie na dofinansowanie do zakupu sprzętu ratowniczego</t>
  </si>
  <si>
    <t>Zakup działki gruntu pod studnią głębinową</t>
  </si>
  <si>
    <t>Budowa oświetlenia ulicznego na osiedlu mieszkaniowym przy ul.Objezdnej w Radziejowie</t>
  </si>
  <si>
    <t>Przebudowa placu przy Miejskim Zespole Szkół w Radziejowie</t>
  </si>
  <si>
    <t xml:space="preserve">Budowa sieci wodociągowej w Radziejowie I etap </t>
  </si>
  <si>
    <t>Dotacja celowa dla Miejskiej i Powiatowej Biblioteki Publicznej w Radziejowie</t>
  </si>
  <si>
    <t>Budowa parkingu przy ul. Chopina w Radziejowie</t>
  </si>
  <si>
    <t>Zakup sprzętu sportowego</t>
  </si>
  <si>
    <t>Wpłata na państwowy fundusz celowy na dofinansowanie do zakupu pojazdu służbowego dla Komendy Powiatowej Policji w Radziejowie</t>
  </si>
  <si>
    <t>801</t>
  </si>
  <si>
    <t>Oświata i wychowanie</t>
  </si>
  <si>
    <t>80101</t>
  </si>
  <si>
    <t>Szkoły podstawowe</t>
  </si>
  <si>
    <t>0920</t>
  </si>
  <si>
    <t>Pozostałe odsetki</t>
  </si>
  <si>
    <t>0830</t>
  </si>
  <si>
    <t>Wpływy z usług</t>
  </si>
  <si>
    <t>3 000,00</t>
  </si>
  <si>
    <t>80104</t>
  </si>
  <si>
    <t>80110</t>
  </si>
  <si>
    <t>Gimnazja</t>
  </si>
  <si>
    <t>851</t>
  </si>
  <si>
    <t>Ochrona zdrowia</t>
  </si>
  <si>
    <t>1 000,00</t>
  </si>
  <si>
    <t>85154</t>
  </si>
  <si>
    <t>Przeciwdziałanie alkoholizmowi</t>
  </si>
  <si>
    <t>15 000,00</t>
  </si>
  <si>
    <t>90004</t>
  </si>
  <si>
    <t>Utrzymanie zieleni w miastach i gminach</t>
  </si>
  <si>
    <t>25 000,00</t>
  </si>
  <si>
    <t>100 000,00</t>
  </si>
  <si>
    <t>700</t>
  </si>
  <si>
    <t>Gospodarka mieszkaniowa</t>
  </si>
  <si>
    <t>70005</t>
  </si>
  <si>
    <t>Gospodarka gruntami i nieruchomościami</t>
  </si>
  <si>
    <t>4270</t>
  </si>
  <si>
    <t>Zakup usług remontowych</t>
  </si>
  <si>
    <t>55 000,00</t>
  </si>
  <si>
    <t>4300</t>
  </si>
  <si>
    <t>Zakup usług pozostałych</t>
  </si>
  <si>
    <t>750</t>
  </si>
  <si>
    <t>Administracja publiczna</t>
  </si>
  <si>
    <t>75023</t>
  </si>
  <si>
    <t>Urzędy gmin (miast i miast na prawach powiatu)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</si>
  <si>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</si>
  <si>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</si>
  <si>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</si>
  <si>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</si>
  <si>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</si>
  <si>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</si>
  <si>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4430</t>
  </si>
  <si>
    <t>Różne opłaty i składki</t>
  </si>
  <si>
    <t>17 500,00</t>
  </si>
  <si>
    <t>5 000,00</t>
  </si>
  <si>
    <t>22 500,00</t>
  </si>
  <si>
    <t>754</t>
  </si>
  <si>
    <t>Bezpieczeństwo publiczne i ochrona przeciwpożarowa</t>
  </si>
  <si>
    <t>75412</t>
  </si>
  <si>
    <t>6230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</si>
  <si>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</si>
  <si>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</si>
  <si>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</si>
  <si>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</si>
  <si>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</si>
  <si>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</si>
  <si>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4210</t>
  </si>
  <si>
    <t>Zakup materiałów i wyposażenia</t>
  </si>
  <si>
    <t>4440</t>
  </si>
  <si>
    <t>Odpisy na zakładowy fundusz świadczeń socjalnych</t>
  </si>
  <si>
    <t>2 000,00</t>
  </si>
  <si>
    <t>500,00</t>
  </si>
  <si>
    <t>854</t>
  </si>
  <si>
    <t>Edukacyjna opieka wychowawcza</t>
  </si>
  <si>
    <t>85401</t>
  </si>
  <si>
    <t>Świetlice szkolne</t>
  </si>
  <si>
    <t>90015</t>
  </si>
  <si>
    <t>Oświetlenie ulic, placów i dróg</t>
  </si>
  <si>
    <t>921</t>
  </si>
  <si>
    <t>Kultura i ochrona dziedzictwa narodowego</t>
  </si>
  <si>
    <t>92695</t>
  </si>
  <si>
    <t>Pozostała działalność</t>
  </si>
  <si>
    <t>w tym:</t>
  </si>
  <si>
    <t>Dotacje z budżetu Miasta Radziejów dla jednostek należących do sektora finansów publicznych w 2015 roku</t>
  </si>
  <si>
    <t>§</t>
  </si>
  <si>
    <t>Nazwa instytucji</t>
  </si>
  <si>
    <t xml:space="preserve">Dotacje podmiotowe </t>
  </si>
  <si>
    <t>Radziejowski Dom Kultury w Radziejowie</t>
  </si>
  <si>
    <t>Miejska i Powiatowa Biblioteka Publiczna w Radziejowie</t>
  </si>
  <si>
    <t>Dotacje podmiotowe i celowe na zadania własne gminy realizowane przez podmioty nienależące do sektora finansów publicznych w 2015 r.</t>
  </si>
  <si>
    <t>Nazwa zadania</t>
  </si>
  <si>
    <t>Kwota dotacji</t>
  </si>
  <si>
    <t>A.</t>
  </si>
  <si>
    <t>Dotacje podmiotowe</t>
  </si>
  <si>
    <t>2540</t>
  </si>
  <si>
    <t>Niepubliczne Przedszkole "Tęczowa Dolinka"</t>
  </si>
  <si>
    <t>B.</t>
  </si>
  <si>
    <t>92120</t>
  </si>
  <si>
    <t>2720</t>
  </si>
  <si>
    <t>Ochrona zabytków i opieka nad zabytkami</t>
  </si>
  <si>
    <t>92605</t>
  </si>
  <si>
    <t>2820</t>
  </si>
  <si>
    <t xml:space="preserve">Upowszechnianie kultury fizycznej i sportu </t>
  </si>
  <si>
    <t>Ogółem dotacje</t>
  </si>
  <si>
    <t>Zwiększenie</t>
  </si>
  <si>
    <t>Zmniejszenie</t>
  </si>
  <si>
    <t xml:space="preserve">C. </t>
  </si>
  <si>
    <t>Dotacje celowe na zadania bieżące</t>
  </si>
  <si>
    <t>Dotacje celowe na zadania inwestycyjne</t>
  </si>
  <si>
    <t>Dotacje celowe na inwestycje</t>
  </si>
  <si>
    <t>852</t>
  </si>
  <si>
    <t>Pomoc społeczna</t>
  </si>
  <si>
    <t>65 000,00</t>
  </si>
  <si>
    <t>Komenda Wojewódzka Policji w Bydgoszczy (wpłata na państwowy fundusz celowy na dofinansowanie do zakupu pojazdu służbowego dla Komendy Powiatowej Policji w Radziejowie)</t>
  </si>
  <si>
    <t>Budowa instacjacji centralnego ogrzewania gazowego wraz z modernizacją pomieszczeń w lokalu mieszkalnym przy ul. Objezdnej 28/6 m 23 w Radziejowie</t>
  </si>
  <si>
    <t>Przebudowa drogi gminnej w ul. Komunalnej (dokumentacja)</t>
  </si>
  <si>
    <t>Przebudowa chodnika w ul. 20-go Stycznia w Radziejowie</t>
  </si>
  <si>
    <t>Zakup nieruchomości zabudo- wanej przy ul. Dolnej 28 w Radziejowie</t>
  </si>
  <si>
    <t>Przebudowa pomieszczeń w budynku Miejskiego Zespołu Szkół w Radziejowie</t>
  </si>
  <si>
    <t>Budowa sieci wodociągowej w ul. Wyzwolenia w Radziejowie (dokumentacja)</t>
  </si>
  <si>
    <t>Budowa sieci wodociągowej w ul. Sportowej w Radziejowie</t>
  </si>
  <si>
    <t>Rozbudowa placu zabaw przy ul. Chopina w Radziejowie</t>
  </si>
  <si>
    <t>Przebudowa dróg gminnych wraz z budową i przebudową chodników oraz parkingów</t>
  </si>
  <si>
    <t>Nabycie nieruchomości stanowiącej drogę na działce nr 457/2 i nr 457/3 w Radziejowie</t>
  </si>
  <si>
    <t>Zakup ciągnika kosiarki typu RIDER</t>
  </si>
  <si>
    <t>Przebudowa chodnika w ul. Ogrodowej w Radziejowie</t>
  </si>
  <si>
    <t>365 523,00</t>
  </si>
  <si>
    <t>0470</t>
  </si>
  <si>
    <t>Wpływy z opłat za trwały zarząd, użytkowanie, służebność i użytkowanie wieczyste nieruchomości</t>
  </si>
  <si>
    <t>80 860,00</t>
  </si>
  <si>
    <t>0770</t>
  </si>
  <si>
    <t>Wpłaty z tytułu odpłatnego nabycia prawa własności oraz prawa użytkowania wieczystego nieruchomości</t>
  </si>
  <si>
    <t>3 263,00</t>
  </si>
  <si>
    <t>560,00</t>
  </si>
  <si>
    <t>540,00</t>
  </si>
  <si>
    <t>497 396,00</t>
  </si>
  <si>
    <t>375 736,00</t>
  </si>
  <si>
    <t>7 993 064,00</t>
  </si>
  <si>
    <t>75615</t>
  </si>
  <si>
    <t>Wpływy z podatku rolnego, podatku leśnego, podatku od czynności cywilnoprawnych, podatków i opłat lokalnych od osób prawnych i innych jednostek organizacyjnych</t>
  </si>
  <si>
    <t>1 222 447,00</t>
  </si>
  <si>
    <t>0320</t>
  </si>
  <si>
    <t>Podatek rolny</t>
  </si>
  <si>
    <t>4 907,00</t>
  </si>
  <si>
    <t>0340</t>
  </si>
  <si>
    <t>Podatek od środków transportowych</t>
  </si>
  <si>
    <t>23 800,00</t>
  </si>
  <si>
    <t>75616</t>
  </si>
  <si>
    <t>Wpływy z podatku rolnego, podatku leśnego, podatku od spadków i darowizn, podatku od czynności cywilno-prawnych oraz podatków i opłat lokalnych od osób fizycznych</t>
  </si>
  <si>
    <t>1 920 512,00</t>
  </si>
  <si>
    <t>12 000,00</t>
  </si>
  <si>
    <t>0360</t>
  </si>
  <si>
    <t>Podatek od spadków i darowizn</t>
  </si>
  <si>
    <t>74 800,00</t>
  </si>
  <si>
    <t>418 920,00</t>
  </si>
  <si>
    <t>0910</t>
  </si>
  <si>
    <t>Odsetki od nieterminowych wpłat z tytułu podatków i opłat</t>
  </si>
  <si>
    <t>15,00</t>
  </si>
  <si>
    <t>230,00</t>
  </si>
  <si>
    <t>0870</t>
  </si>
  <si>
    <t>Wpływy ze sprzedaży składników majątkowych</t>
  </si>
  <si>
    <t>611 137,00</t>
  </si>
  <si>
    <t>90019</t>
  </si>
  <si>
    <t>Wpływy i wydatki związane z gromadzeniem środków z opłat i kar za korzystanie ze środowiska</t>
  </si>
  <si>
    <t>0690</t>
  </si>
  <si>
    <t>Wpływy z różnych opłat</t>
  </si>
  <si>
    <t>254 914,11</t>
  </si>
  <si>
    <t>64 914,11</t>
  </si>
  <si>
    <t>3 718,11</t>
  </si>
  <si>
    <t>60014</t>
  </si>
  <si>
    <t>Drogi publiczne powiatowe</t>
  </si>
  <si>
    <t>- 10 000,00</t>
  </si>
  <si>
    <t>4610</t>
  </si>
  <si>
    <t>Koszty postępowania sądowego i prokuratorskiego</t>
  </si>
  <si>
    <t>6059</t>
  </si>
  <si>
    <t>25 095,00</t>
  </si>
  <si>
    <t>513 409,00</t>
  </si>
  <si>
    <t>123 836,00</t>
  </si>
  <si>
    <t>32 000,00</t>
  </si>
  <si>
    <t>710</t>
  </si>
  <si>
    <t>Działalność usługowa</t>
  </si>
  <si>
    <t>71004</t>
  </si>
  <si>
    <t>Plany zagospodarowania przestrzennego</t>
  </si>
  <si>
    <t>4170</t>
  </si>
  <si>
    <t>Wynagrodzenia bezosobowe</t>
  </si>
  <si>
    <t>2 222 653,00</t>
  </si>
  <si>
    <t>- 24 389,00</t>
  </si>
  <si>
    <t>48 779,00</t>
  </si>
  <si>
    <t>657 835,00</t>
  </si>
  <si>
    <t>126 452,00</t>
  </si>
  <si>
    <t>16 593,00</t>
  </si>
  <si>
    <t>853</t>
  </si>
  <si>
    <t>85305</t>
  </si>
  <si>
    <t>2830</t>
  </si>
  <si>
    <t>1 913,00</t>
  </si>
  <si>
    <t>27 000,00</t>
  </si>
  <si>
    <t>106 344,00</t>
  </si>
  <si>
    <t>377 499,00</t>
  </si>
  <si>
    <t>57 499,00</t>
  </si>
  <si>
    <t>273 076,00</t>
  </si>
  <si>
    <t>Sprawowanie opieki nad dziećmi do lat trzech</t>
  </si>
  <si>
    <t>Plan na 2012 r.</t>
  </si>
  <si>
    <t>Plan na 2015 r.</t>
  </si>
  <si>
    <t>I.</t>
  </si>
  <si>
    <t xml:space="preserve">Środki niewykorzystane w 2014 roku </t>
  </si>
  <si>
    <t>II.</t>
  </si>
  <si>
    <t>Dochody</t>
  </si>
  <si>
    <t>III.</t>
  </si>
  <si>
    <t>Wydatki</t>
  </si>
  <si>
    <t>Wydatki bieżące</t>
  </si>
  <si>
    <t xml:space="preserve">Zakup materiałów i wyposażenia </t>
  </si>
  <si>
    <t>Wydatki majątkowe</t>
  </si>
  <si>
    <t>Uzasadnienie:</t>
  </si>
  <si>
    <t>W wydatkach zaplanowano zakup drzew, krzewów, kwiatów, nasion traw, środków ochrony roślin oraz usług związanych z ochroną i pielęgnacją drzewostanów.</t>
  </si>
  <si>
    <t>Plan dochodów i wydatków finansowanych z opłat za korzystanie ze środowiska w 2015 roku</t>
  </si>
  <si>
    <t>Budowa podjazdu dla osób niepełnosprawnych do budynku Miejskiego Zespołu Szkół</t>
  </si>
  <si>
    <t>Dotacja celowa dla Radziejowskiego Domu Kultury w Radziejowie</t>
  </si>
  <si>
    <t>Utwardzenie placu pod boisko sportowe przy ul. 1-go Maja w Radziejowie</t>
  </si>
  <si>
    <t>1 091 092,00</t>
  </si>
  <si>
    <t>45 000,00</t>
  </si>
  <si>
    <t>957 667,00</t>
  </si>
  <si>
    <t>9 000,00</t>
  </si>
  <si>
    <t>- 3 000,00</t>
  </si>
  <si>
    <t>6 000,00</t>
  </si>
  <si>
    <t>748 424,00</t>
  </si>
  <si>
    <t>138 015,00</t>
  </si>
  <si>
    <t>1 860 564,00</t>
  </si>
  <si>
    <t>286 688,00</t>
  </si>
  <si>
    <t>255 500,00</t>
  </si>
  <si>
    <t>776 300,00</t>
  </si>
  <si>
    <t>92109</t>
  </si>
  <si>
    <t>Domy i ośrodki kultury, świetlice i kluby</t>
  </si>
  <si>
    <t>300 000,00</t>
  </si>
  <si>
    <t>325 000,00</t>
  </si>
  <si>
    <t>1 773 655,00</t>
  </si>
  <si>
    <t>1 385 579,00</t>
  </si>
  <si>
    <t>1 381 429,00</t>
  </si>
  <si>
    <t xml:space="preserve">W dochodach zaplanowano wpływy z opłat za korzystanie ze środowiska, które w całości przeznacza się na finansowanie wydatków.   </t>
  </si>
  <si>
    <t>Budowa ścieżki pieszo-rowerowej w ul. Armii Krajowej (dokumentacja)</t>
  </si>
  <si>
    <t>Zakup działek gruntu pod drogę gminną</t>
  </si>
  <si>
    <t>Zakup urządzenia do mycia podłóg</t>
  </si>
  <si>
    <t>Miejski Zespół Szkół Radziejów</t>
  </si>
  <si>
    <t>Budowa kanalizacji deszczowej w ul. Toruńskiej (dokumentacja)</t>
  </si>
  <si>
    <t>Budowa oświetlenia ulicznego w ul. Armii Krajowej (dokumentacja)</t>
  </si>
  <si>
    <t>Zakup pieca konwencyjno - parowego do stołówki szkolnej</t>
  </si>
  <si>
    <t>11 336,00</t>
  </si>
  <si>
    <t>376 859,00</t>
  </si>
  <si>
    <t>10 500,00</t>
  </si>
  <si>
    <t>91 360,00</t>
  </si>
  <si>
    <t>196,00</t>
  </si>
  <si>
    <t>3 459,00</t>
  </si>
  <si>
    <t>140,00</t>
  </si>
  <si>
    <t>700,00</t>
  </si>
  <si>
    <t>1 040,00</t>
  </si>
  <si>
    <t>6 312,00</t>
  </si>
  <si>
    <t>503 708,00</t>
  </si>
  <si>
    <t>6 100,00</t>
  </si>
  <si>
    <t>381 836,00</t>
  </si>
  <si>
    <t>4 800,00</t>
  </si>
  <si>
    <t>1 300,00</t>
  </si>
  <si>
    <t>75075</t>
  </si>
  <si>
    <t>Promocja jednostek samorządu terytorialnego</t>
  </si>
  <si>
    <t>350,00</t>
  </si>
  <si>
    <t>70,00</t>
  </si>
  <si>
    <t>420,00</t>
  </si>
  <si>
    <t>50,00</t>
  </si>
  <si>
    <t>120,00</t>
  </si>
  <si>
    <t>75095</t>
  </si>
  <si>
    <t>142,00</t>
  </si>
  <si>
    <t>10 635,00</t>
  </si>
  <si>
    <t>8 003 699,00</t>
  </si>
  <si>
    <t>2 400,00</t>
  </si>
  <si>
    <t>1 224 847,00</t>
  </si>
  <si>
    <t>- 55,00</t>
  </si>
  <si>
    <t>4 852,00</t>
  </si>
  <si>
    <t>2 555,00</t>
  </si>
  <si>
    <t>26 355,00</t>
  </si>
  <si>
    <t>100,00</t>
  </si>
  <si>
    <t>- 100,00</t>
  </si>
  <si>
    <t>- 9 200,00</t>
  </si>
  <si>
    <t>1 911 312,00</t>
  </si>
  <si>
    <t>5 800,00</t>
  </si>
  <si>
    <t>80 600,00</t>
  </si>
  <si>
    <t>0500</t>
  </si>
  <si>
    <t>Podatek od czynności cywilnoprawnych</t>
  </si>
  <si>
    <t>120 000,00</t>
  </si>
  <si>
    <t>- 15 000,00</t>
  </si>
  <si>
    <t>105 000,00</t>
  </si>
  <si>
    <t>- 26 350,00</t>
  </si>
  <si>
    <t>392 570,00</t>
  </si>
  <si>
    <t>0410</t>
  </si>
  <si>
    <t>Wpływy z opłaty skarbowej</t>
  </si>
  <si>
    <t>240 000,00</t>
  </si>
  <si>
    <t>- 50 000,00</t>
  </si>
  <si>
    <t>190 000,00</t>
  </si>
  <si>
    <t>0480</t>
  </si>
  <si>
    <t>Wpływy z opłat za zezwolenia na sprzedaż alkoholu</t>
  </si>
  <si>
    <t>140 000,00</t>
  </si>
  <si>
    <t>10 265,00</t>
  </si>
  <si>
    <t>150 265,00</t>
  </si>
  <si>
    <t>0490</t>
  </si>
  <si>
    <t>Wpływy z innych lokalnych opłat pobieranych przez jednostki samorządu terytorialnego na podstawie odrębnych ustaw</t>
  </si>
  <si>
    <t>33 805,00</t>
  </si>
  <si>
    <t>45 805,00</t>
  </si>
  <si>
    <t>6 300,00</t>
  </si>
  <si>
    <t>85,00</t>
  </si>
  <si>
    <t>75621</t>
  </si>
  <si>
    <t>Udziały gmin w podatkach stanowiących dochód budżetu państwa</t>
  </si>
  <si>
    <t>4 396 165,00</t>
  </si>
  <si>
    <t>43 785,00</t>
  </si>
  <si>
    <t>4 439 950,00</t>
  </si>
  <si>
    <t>0010</t>
  </si>
  <si>
    <t>Podatek dochodowy od osób fizycznych</t>
  </si>
  <si>
    <t>4 224 950,00</t>
  </si>
  <si>
    <t>115 000,00</t>
  </si>
  <si>
    <t>4 339 950,00</t>
  </si>
  <si>
    <t>0020</t>
  </si>
  <si>
    <t>Podatek dochodowy od osób prawnych</t>
  </si>
  <si>
    <t>171 215,00</t>
  </si>
  <si>
    <t>- 71 215,00</t>
  </si>
  <si>
    <t>758</t>
  </si>
  <si>
    <t>Różne rozliczenia</t>
  </si>
  <si>
    <t>4 205 635,00</t>
  </si>
  <si>
    <t>4 206 635,00</t>
  </si>
  <si>
    <t>75814</t>
  </si>
  <si>
    <t>Różne rozliczenia finansowe</t>
  </si>
  <si>
    <t>32 400,00</t>
  </si>
  <si>
    <t>33 400,00</t>
  </si>
  <si>
    <t>864 579,37</t>
  </si>
  <si>
    <t>4 966,00</t>
  </si>
  <si>
    <t>869 545,37</t>
  </si>
  <si>
    <t>69 282,64</t>
  </si>
  <si>
    <t>3 664,00</t>
  </si>
  <si>
    <t>72 946,64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</si>
  <si>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</si>
  <si>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</si>
  <si>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11 520,00</t>
  </si>
  <si>
    <t>14 520,00</t>
  </si>
  <si>
    <t>630,00</t>
  </si>
  <si>
    <t>860,00</t>
  </si>
  <si>
    <t>34,00</t>
  </si>
  <si>
    <t>80103</t>
  </si>
  <si>
    <t>Oddziały przedszkolne w szkołach podstawowych</t>
  </si>
  <si>
    <t>227 142,00</t>
  </si>
  <si>
    <t>- 8 698,00</t>
  </si>
  <si>
    <t>218 444,00</t>
  </si>
  <si>
    <t>101 115,00</t>
  </si>
  <si>
    <t>- 8 700,00</t>
  </si>
  <si>
    <t>92 415,00</t>
  </si>
  <si>
    <t>2,00</t>
  </si>
  <si>
    <t xml:space="preserve">Przedszkola </t>
  </si>
  <si>
    <t>384 576,00</t>
  </si>
  <si>
    <t>394 576,00</t>
  </si>
  <si>
    <t>259 672,00</t>
  </si>
  <si>
    <t>269 672,00</t>
  </si>
  <si>
    <t>1 683,28</t>
  </si>
  <si>
    <t>612 820,28</t>
  </si>
  <si>
    <t>784,00</t>
  </si>
  <si>
    <t>10,00</t>
  </si>
  <si>
    <t>774,00</t>
  </si>
  <si>
    <t>90002</t>
  </si>
  <si>
    <t>Gospodarka odpadami</t>
  </si>
  <si>
    <t>564 247,00</t>
  </si>
  <si>
    <t>- 3 268,72</t>
  </si>
  <si>
    <t>560 978,28</t>
  </si>
  <si>
    <t>2460</t>
  </si>
  <si>
    <t>Środki otrzymane od pozostałych jednostek zaliczanych do sektora finansów publicznych na realizacje zadań bieżących jednostek zaliczanych do sektora finansów publicznych</t>
  </si>
  <si>
    <t>6 765,00</t>
  </si>
  <si>
    <t>3 496,28</t>
  </si>
  <si>
    <t>4 000,00</t>
  </si>
  <si>
    <t>16 000,00</t>
  </si>
  <si>
    <t>90020</t>
  </si>
  <si>
    <t>Wpływy i wydatki związane z gromadzeniem środków z opłat produktowych</t>
  </si>
  <si>
    <t>168,00</t>
  </si>
  <si>
    <t>0400</t>
  </si>
  <si>
    <t>Wpływy z opłaty produktowej</t>
  </si>
  <si>
    <t>1 100,00</t>
  </si>
  <si>
    <t>256 014,11</t>
  </si>
  <si>
    <t>66 014,11</t>
  </si>
  <si>
    <t>4 818,11</t>
  </si>
  <si>
    <t>18 475 574,18</t>
  </si>
  <si>
    <t>- 72 321,00</t>
  </si>
  <si>
    <t>1 018 771,00</t>
  </si>
  <si>
    <t>20 000,00</t>
  </si>
  <si>
    <t>- 92 321,00</t>
  </si>
  <si>
    <t>865 346,00</t>
  </si>
  <si>
    <t>602,00</t>
  </si>
  <si>
    <t>- 294,00</t>
  </si>
  <si>
    <t>308,00</t>
  </si>
  <si>
    <t>86,00</t>
  </si>
  <si>
    <t>- 41,00</t>
  </si>
  <si>
    <t>45,00</t>
  </si>
  <si>
    <t>- 4 200,00</t>
  </si>
  <si>
    <t>1 800,00</t>
  </si>
  <si>
    <t>7 000,00</t>
  </si>
  <si>
    <t>- 94 786,00</t>
  </si>
  <si>
    <t>653 638,00</t>
  </si>
  <si>
    <t>35 095,00</t>
  </si>
  <si>
    <t>- 35 816,00</t>
  </si>
  <si>
    <t>477 593,00</t>
  </si>
  <si>
    <t>38,00</t>
  </si>
  <si>
    <t>- 38,00</t>
  </si>
  <si>
    <t>14 500,00</t>
  </si>
  <si>
    <t>- 8 000,00</t>
  </si>
  <si>
    <t>6 500,00</t>
  </si>
  <si>
    <t>40 000,00</t>
  </si>
  <si>
    <t>4390</t>
  </si>
  <si>
    <t>Zakup usług obejmujących wykonanie ekspertyz, analiz i opinii</t>
  </si>
  <si>
    <t>- 6 000,00</t>
  </si>
  <si>
    <t>- 1 000,00</t>
  </si>
  <si>
    <t>- 1 112,00</t>
  </si>
  <si>
    <t>122 724,00</t>
  </si>
  <si>
    <t>- 4 666,00</t>
  </si>
  <si>
    <t>27 334,00</t>
  </si>
  <si>
    <t>- 2 050,00</t>
  </si>
  <si>
    <t>20 450,00</t>
  </si>
  <si>
    <t>15 450,00</t>
  </si>
  <si>
    <t>- 2 000,00</t>
  </si>
  <si>
    <t>4330</t>
  </si>
  <si>
    <t>Zakup usług przez jednostki samorządu terytorialnego od innych jednostek samorządu terytorialnego</t>
  </si>
  <si>
    <t>1 500,00</t>
  </si>
  <si>
    <t>- 50,00</t>
  </si>
  <si>
    <t>1 450,00</t>
  </si>
  <si>
    <t>720</t>
  </si>
  <si>
    <t>Informatyka</t>
  </si>
  <si>
    <t>46 666,00</t>
  </si>
  <si>
    <t>- 534,00</t>
  </si>
  <si>
    <t>46 132,00</t>
  </si>
  <si>
    <t>72095</t>
  </si>
  <si>
    <t>3 500,00</t>
  </si>
  <si>
    <t>4709</t>
  </si>
  <si>
    <t xml:space="preserve">Szkolenia pracowników niebędących członkami korpusu służby cywilnej </t>
  </si>
  <si>
    <t>2 580,00</t>
  </si>
  <si>
    <t>5 580,00</t>
  </si>
  <si>
    <t>41 185,00</t>
  </si>
  <si>
    <t>- 5 114,00</t>
  </si>
  <si>
    <t>36 071,00</t>
  </si>
  <si>
    <t>19 858,00</t>
  </si>
  <si>
    <t>2 242 511,00</t>
  </si>
  <si>
    <t>75022</t>
  </si>
  <si>
    <t>Rady gmin (miast i miast na prawach powiatu)</t>
  </si>
  <si>
    <t>78 618,00</t>
  </si>
  <si>
    <t>18 106,00</t>
  </si>
  <si>
    <t>96 724,00</t>
  </si>
  <si>
    <t>3030</t>
  </si>
  <si>
    <t xml:space="preserve">Różne wydatki na rzecz osób fizycznych </t>
  </si>
  <si>
    <t>73 768,00</t>
  </si>
  <si>
    <t>91 874,00</t>
  </si>
  <si>
    <t>1 930 525,00</t>
  </si>
  <si>
    <t>1 935 325,00</t>
  </si>
  <si>
    <t>144 000,00</t>
  </si>
  <si>
    <t>148 800,00</t>
  </si>
  <si>
    <t>30 150,00</t>
  </si>
  <si>
    <t>- 3 400,00</t>
  </si>
  <si>
    <t>26 750,00</t>
  </si>
  <si>
    <t>4190</t>
  </si>
  <si>
    <t>Nagrody konkursowe</t>
  </si>
  <si>
    <t>14 000,00</t>
  </si>
  <si>
    <t>- 1 400,00</t>
  </si>
  <si>
    <t>12 600,00</t>
  </si>
  <si>
    <t>36 900,00</t>
  </si>
  <si>
    <t>352,00</t>
  </si>
  <si>
    <t>37 252,00</t>
  </si>
  <si>
    <t>2900</t>
  </si>
  <si>
    <t>Wpłaty gmin i powiatów na rzecz innych jednostek samorządu terytorialnego oraz związków gmin lub związków powiatów na dofinansowanie zadań bieżących</t>
  </si>
  <si>
    <t>13 400,00</t>
  </si>
  <si>
    <t>13 752,00</t>
  </si>
  <si>
    <t>113 626,00</t>
  </si>
  <si>
    <t>24 390,00</t>
  </si>
  <si>
    <t>6 344 140,48</t>
  </si>
  <si>
    <t>92 431,00</t>
  </si>
  <si>
    <t>6 436 571,48</t>
  </si>
  <si>
    <t>2 712 791,64</t>
  </si>
  <si>
    <t>41 036,00</t>
  </si>
  <si>
    <t>2 753 827,64</t>
  </si>
  <si>
    <t>1 657 227,00</t>
  </si>
  <si>
    <t>37 305,00</t>
  </si>
  <si>
    <t>1 694 532,00</t>
  </si>
  <si>
    <t>306 612,00</t>
  </si>
  <si>
    <t>2 927,00</t>
  </si>
  <si>
    <t>309 539,00</t>
  </si>
  <si>
    <t>33 852,00</t>
  </si>
  <si>
    <t>1 918,00</t>
  </si>
  <si>
    <t>35 770,00</t>
  </si>
  <si>
    <t>4260</t>
  </si>
  <si>
    <t>Zakup energii</t>
  </si>
  <si>
    <t>28 200,00</t>
  </si>
  <si>
    <t>25 200,00</t>
  </si>
  <si>
    <t>75 500,00</t>
  </si>
  <si>
    <t>- 24 240,00</t>
  </si>
  <si>
    <t>51 260,00</t>
  </si>
  <si>
    <t>21 130,00</t>
  </si>
  <si>
    <t>18 130,00</t>
  </si>
  <si>
    <t>7 300,00</t>
  </si>
  <si>
    <t>- 874,00</t>
  </si>
  <si>
    <t>6 426,00</t>
  </si>
  <si>
    <t>30 000,00</t>
  </si>
  <si>
    <t>475 702,00</t>
  </si>
  <si>
    <t>- 1 959,00</t>
  </si>
  <si>
    <t>473 743,00</t>
  </si>
  <si>
    <t>16 700,00</t>
  </si>
  <si>
    <t>- 1 700,00</t>
  </si>
  <si>
    <t>3 800,00</t>
  </si>
  <si>
    <t>- 259,00</t>
  </si>
  <si>
    <t>3 541,00</t>
  </si>
  <si>
    <t>1 071 971,00</t>
  </si>
  <si>
    <t>- 36 003,00</t>
  </si>
  <si>
    <t>1 035 968,00</t>
  </si>
  <si>
    <t>Dotacja podmiotowa z budżetu dla niepublicznej jednostki systemu oświaty</t>
  </si>
  <si>
    <t>33 842,00</t>
  </si>
  <si>
    <t>- 33 842,00</t>
  </si>
  <si>
    <t>19 800,00</t>
  </si>
  <si>
    <t>- 1 300,00</t>
  </si>
  <si>
    <t>18 500,00</t>
  </si>
  <si>
    <t>- 861,00</t>
  </si>
  <si>
    <t>2 639,00</t>
  </si>
  <si>
    <t>1 064 110,55</t>
  </si>
  <si>
    <t>16 360,00</t>
  </si>
  <si>
    <t>1 080 470,55</t>
  </si>
  <si>
    <t>21 144,00</t>
  </si>
  <si>
    <t>678 979,00</t>
  </si>
  <si>
    <t>1 621,00</t>
  </si>
  <si>
    <t>128 073,00</t>
  </si>
  <si>
    <t>947,00</t>
  </si>
  <si>
    <t>17 540,00</t>
  </si>
  <si>
    <t>40 899,05</t>
  </si>
  <si>
    <t>- 7 000,00</t>
  </si>
  <si>
    <t>33 899,05</t>
  </si>
  <si>
    <t>- 352,00</t>
  </si>
  <si>
    <t>3 148,00</t>
  </si>
  <si>
    <t>80113</t>
  </si>
  <si>
    <t>Dowożenie uczniów do szkół</t>
  </si>
  <si>
    <t>88 900,00</t>
  </si>
  <si>
    <t>- 3 200,00</t>
  </si>
  <si>
    <t>85 700,00</t>
  </si>
  <si>
    <t>80146</t>
  </si>
  <si>
    <t>Dokształcanie i doskonalenie nauczycieli</t>
  </si>
  <si>
    <t>114 496,57</t>
  </si>
  <si>
    <t>104 496,57</t>
  </si>
  <si>
    <t>28 466,00</t>
  </si>
  <si>
    <t>18 466,00</t>
  </si>
  <si>
    <t>80148</t>
  </si>
  <si>
    <t>Stołówki szkolne i przedszkolne</t>
  </si>
  <si>
    <t>234 888,00</t>
  </si>
  <si>
    <t>239 888,00</t>
  </si>
  <si>
    <t>15 028,00</t>
  </si>
  <si>
    <t>- 4 000,00</t>
  </si>
  <si>
    <t>11 028,00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</si>
  <si>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</si>
  <si>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</si>
  <si>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10 016,00</t>
  </si>
  <si>
    <t>11 929,00</t>
  </si>
  <si>
    <t>1 650,00</t>
  </si>
  <si>
    <t>7 650,00</t>
  </si>
  <si>
    <t>1 020,00</t>
  </si>
  <si>
    <t>234,00</t>
  </si>
  <si>
    <t>1 254,00</t>
  </si>
  <si>
    <t>150,00</t>
  </si>
  <si>
    <t>29,00</t>
  </si>
  <si>
    <t>179,00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</si>
  <si>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</si>
  <si>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</si>
  <si>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559 804,72</t>
  </si>
  <si>
    <t>79 284,00</t>
  </si>
  <si>
    <t>639 088,72</t>
  </si>
  <si>
    <t>426 473,00</t>
  </si>
  <si>
    <t>65 788,00</t>
  </si>
  <si>
    <t>492 261,00</t>
  </si>
  <si>
    <t>71 300,00</t>
  </si>
  <si>
    <t>11 507,00</t>
  </si>
  <si>
    <t>82 807,00</t>
  </si>
  <si>
    <t>8 740,00</t>
  </si>
  <si>
    <t>1 989,00</t>
  </si>
  <si>
    <t>10 729,00</t>
  </si>
  <si>
    <t>193 609,00</t>
  </si>
  <si>
    <t>203 874,00</t>
  </si>
  <si>
    <t>85153</t>
  </si>
  <si>
    <t>Zwalczanie narkomanii</t>
  </si>
  <si>
    <t>8 000,00</t>
  </si>
  <si>
    <t>11 000,00</t>
  </si>
  <si>
    <t>185 609,00</t>
  </si>
  <si>
    <t>7 265,00</t>
  </si>
  <si>
    <t>192 874,00</t>
  </si>
  <si>
    <t>24 000,00</t>
  </si>
  <si>
    <t>24 500,00</t>
  </si>
  <si>
    <t>27 055,00</t>
  </si>
  <si>
    <t>5 500,00</t>
  </si>
  <si>
    <t>- 290,00</t>
  </si>
  <si>
    <t>5 210,00</t>
  </si>
  <si>
    <t>4 656 405,04</t>
  </si>
  <si>
    <t>- 11 733,00</t>
  </si>
  <si>
    <t>85206</t>
  </si>
  <si>
    <t>Wspieranie rodziny</t>
  </si>
  <si>
    <t>27 113,00</t>
  </si>
  <si>
    <t>15 380,00</t>
  </si>
  <si>
    <t>2 383,00</t>
  </si>
  <si>
    <t>- 2 232,00</t>
  </si>
  <si>
    <t>151,00</t>
  </si>
  <si>
    <t>537,00</t>
  </si>
  <si>
    <t>- 383,00</t>
  </si>
  <si>
    <t>154,00</t>
  </si>
  <si>
    <t>78,00</t>
  </si>
  <si>
    <t>- 59,00</t>
  </si>
  <si>
    <t>19,00</t>
  </si>
  <si>
    <t>20 778,00</t>
  </si>
  <si>
    <t>12 778,00</t>
  </si>
  <si>
    <t>1 094,00</t>
  </si>
  <si>
    <t>- 1 059,00</t>
  </si>
  <si>
    <t>35,00</t>
  </si>
  <si>
    <t>243 266,00</t>
  </si>
  <si>
    <t>- 13 239,00</t>
  </si>
  <si>
    <t>230 027,00</t>
  </si>
  <si>
    <t>103 771,00</t>
  </si>
  <si>
    <t>90 532,00</t>
  </si>
  <si>
    <t>72 607,00</t>
  </si>
  <si>
    <t>- 11 476,00</t>
  </si>
  <si>
    <t>61 131,00</t>
  </si>
  <si>
    <t>13 285,00</t>
  </si>
  <si>
    <t>- 1 348,00</t>
  </si>
  <si>
    <t>11 937,00</t>
  </si>
  <si>
    <t>1 878,00</t>
  </si>
  <si>
    <t>- 415,00</t>
  </si>
  <si>
    <t>1 463,00</t>
  </si>
  <si>
    <t>22 395,28</t>
  </si>
  <si>
    <t>1 882 959,28</t>
  </si>
  <si>
    <t>296 688,00</t>
  </si>
  <si>
    <t>265 500,00</t>
  </si>
  <si>
    <t>577 747,00</t>
  </si>
  <si>
    <t>574 478,28</t>
  </si>
  <si>
    <t>543 866,00</t>
  </si>
  <si>
    <t>540 597,28</t>
  </si>
  <si>
    <t>60 000,00</t>
  </si>
  <si>
    <t>- 4 336,00</t>
  </si>
  <si>
    <t>20 664,00</t>
  </si>
  <si>
    <t>387 499,00</t>
  </si>
  <si>
    <t>67 499,00</t>
  </si>
  <si>
    <t>3 400,00</t>
  </si>
  <si>
    <t>779 700,00</t>
  </si>
  <si>
    <t>328 400,00</t>
  </si>
  <si>
    <t>2480</t>
  </si>
  <si>
    <t>Dotacja podmiotowa z budżetu dla samorządowej instytucji kultury</t>
  </si>
  <si>
    <t>303 400,00</t>
  </si>
  <si>
    <t>28 765,00</t>
  </si>
  <si>
    <t>1 802 420,00</t>
  </si>
  <si>
    <t>8 795,00</t>
  </si>
  <si>
    <t>281 871,00</t>
  </si>
  <si>
    <t>61 461,00</t>
  </si>
  <si>
    <t>2 250,00</t>
  </si>
  <si>
    <t>63 711,00</t>
  </si>
  <si>
    <t>11 453,00</t>
  </si>
  <si>
    <t>391,00</t>
  </si>
  <si>
    <t>11 844,00</t>
  </si>
  <si>
    <t>1 633,00</t>
  </si>
  <si>
    <t>54,00</t>
  </si>
  <si>
    <t>1 687,00</t>
  </si>
  <si>
    <t>44 850,00</t>
  </si>
  <si>
    <t>45 950,00</t>
  </si>
  <si>
    <t>16 350,00</t>
  </si>
  <si>
    <t>21 350,00</t>
  </si>
  <si>
    <t>19 970,00</t>
  </si>
  <si>
    <t>1 405 549,00</t>
  </si>
  <si>
    <t>1 401 399,00</t>
  </si>
  <si>
    <t>20 155 574,18</t>
  </si>
  <si>
    <t>751</t>
  </si>
  <si>
    <t>Urzędy naczelnych organów władzy państwowej, kontroli i ochrony prawa oraz sądownictwa</t>
  </si>
  <si>
    <t>44 923,00</t>
  </si>
  <si>
    <t>8 320,00</t>
  </si>
  <si>
    <t>53 243,00</t>
  </si>
  <si>
    <t>75108</t>
  </si>
  <si>
    <t>Wybory do Sejmu i Senatu</t>
  </si>
  <si>
    <t>400,00</t>
  </si>
  <si>
    <t>479,00</t>
  </si>
  <si>
    <t>69,00</t>
  </si>
  <si>
    <t>3 040,00</t>
  </si>
  <si>
    <t>3 512,00</t>
  </si>
  <si>
    <t>650,00</t>
  </si>
  <si>
    <t>4410</t>
  </si>
  <si>
    <t>Podróże służbowe krajowe</t>
  </si>
  <si>
    <t>170,00</t>
  </si>
  <si>
    <t>62 018,00</t>
  </si>
  <si>
    <t>- 24,00</t>
  </si>
  <si>
    <t>61 994,00</t>
  </si>
  <si>
    <t>4280</t>
  </si>
  <si>
    <t>Zakup usług zdrowotnych</t>
  </si>
  <si>
    <t>360,00</t>
  </si>
  <si>
    <t>24,00</t>
  </si>
  <si>
    <t>384,00</t>
  </si>
  <si>
    <t>- 11 635,39</t>
  </si>
  <si>
    <t>4 644 769,65</t>
  </si>
  <si>
    <t>85215</t>
  </si>
  <si>
    <t>Dodatki mieszkaniowe</t>
  </si>
  <si>
    <t>331 755,14</t>
  </si>
  <si>
    <t>97,61</t>
  </si>
  <si>
    <t>331 852,75</t>
  </si>
  <si>
    <t>3110</t>
  </si>
  <si>
    <t>Świadczenia społeczne</t>
  </si>
  <si>
    <t>331 720,73</t>
  </si>
  <si>
    <t>5 496,00</t>
  </si>
  <si>
    <t>111 840,00</t>
  </si>
  <si>
    <t>9 832,00</t>
  </si>
  <si>
    <t>69 832,00</t>
  </si>
  <si>
    <t>25 449,89</t>
  </si>
  <si>
    <t>20 181 024,07</t>
  </si>
  <si>
    <t>2010</t>
  </si>
  <si>
    <t>Dotacje celowe otrzymane z budżetu państwa na realizację zadań bieżących z zakresu administracji rządowej oraz innych zadań zleconych gminie (związkom gmin) ustawami</t>
  </si>
  <si>
    <t>3 492 225,04</t>
  </si>
  <si>
    <t>3 492 322,65</t>
  </si>
  <si>
    <t>1 755,14</t>
  </si>
  <si>
    <t>1 852,75</t>
  </si>
  <si>
    <t>45 449,89</t>
  </si>
  <si>
    <t>18 521 024,07</t>
  </si>
  <si>
    <t>Dochody i wydatki związane z realizacją zadań z zakresu administracji rządowej i innych zadań zleconych odrębnymi ustawami w 2015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</si>
  <si>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</si>
  <si>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</si>
  <si>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</si>
  <si>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</si>
  <si>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</si>
  <si>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</si>
  <si>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</si>
  <si>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</si>
  <si>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</si>
  <si>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</si>
  <si>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</si>
  <si>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</si>
  <si>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</si>
  <si>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</si>
  <si>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</si>
  <si>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</si>
  <si>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</si>
  <si>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34,41</t>
  </si>
  <si>
    <t>1,91</t>
  </si>
  <si>
    <t>36,32</t>
  </si>
  <si>
    <t>331 816,43</t>
  </si>
  <si>
    <t>0</t>
  </si>
  <si>
    <t>95,70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</si>
</sst>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0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0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vertical="center"/>
    </xf>
    <xf numFmtId="0" fontId="20" fillId="0" borderId="11" xfId="0" applyNumberFormat="1" applyFont="1" applyFill="1" applyBorder="1" applyAlignment="1" applyProtection="1">
      <alignment horizontal="left"/>
      <protection locked="0"/>
    </xf>
    <xf numFmtId="49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49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38" fillId="0" borderId="13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8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vertical="center"/>
    </xf>
    <xf numFmtId="3" fontId="77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vertical="center"/>
    </xf>
    <xf numFmtId="0" fontId="78" fillId="0" borderId="0" xfId="0" applyFont="1" applyBorder="1" applyAlignment="1">
      <alignment/>
    </xf>
    <xf numFmtId="0" fontId="78" fillId="0" borderId="10" xfId="0" applyFont="1" applyBorder="1" applyAlignment="1">
      <alignment/>
    </xf>
    <xf numFmtId="3" fontId="7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9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" fontId="39" fillId="0" borderId="18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39" fillId="0" borderId="13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4" fontId="39" fillId="0" borderId="16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9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3" fontId="79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49" fontId="79" fillId="0" borderId="10" xfId="0" applyNumberFormat="1" applyFont="1" applyBorder="1" applyAlignment="1">
      <alignment horizontal="center"/>
    </xf>
    <xf numFmtId="0" fontId="32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4" fontId="20" fillId="0" borderId="11" xfId="0" applyNumberFormat="1" applyFont="1" applyFill="1" applyBorder="1" applyAlignment="1" applyProtection="1">
      <alignment horizontal="right"/>
      <protection locked="0"/>
    </xf>
    <xf numFmtId="4" fontId="37" fillId="0" borderId="11" xfId="0" applyNumberFormat="1" applyFont="1" applyBorder="1" applyAlignment="1">
      <alignment horizontal="right"/>
    </xf>
    <xf numFmtId="49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49" fontId="32" fillId="0" borderId="0" xfId="0" applyNumberFormat="1" applyFont="1" applyFill="1" applyAlignment="1" applyProtection="1">
      <alignment horizontal="left" vertical="top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left"/>
      <protection locked="0"/>
    </xf>
    <xf numFmtId="49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49" fontId="3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right" vertical="center" wrapText="1"/>
    </xf>
    <xf numFmtId="49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0" borderId="0" xfId="0" applyNumberFormat="1" applyFont="1" applyFill="1" applyAlignment="1" applyProtection="1">
      <alignment horizontal="left" vertical="top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/>
    </xf>
    <xf numFmtId="3" fontId="79" fillId="0" borderId="22" xfId="0" applyNumberFormat="1" applyFont="1" applyBorder="1" applyAlignment="1">
      <alignment/>
    </xf>
    <xf numFmtId="0" fontId="79" fillId="0" borderId="17" xfId="0" applyFont="1" applyBorder="1" applyAlignment="1">
      <alignment/>
    </xf>
    <xf numFmtId="3" fontId="79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0.9921875" style="147" customWidth="1"/>
    <col min="2" max="2" width="7.28125" style="147" customWidth="1"/>
    <col min="3" max="3" width="8.8515625" style="147" customWidth="1"/>
    <col min="4" max="4" width="0.9921875" style="147" customWidth="1"/>
    <col min="5" max="5" width="9.00390625" style="147" customWidth="1"/>
    <col min="6" max="6" width="52.421875" style="147" customWidth="1"/>
    <col min="7" max="8" width="19.140625" style="147" customWidth="1"/>
    <col min="9" max="9" width="8.7109375" style="147" customWidth="1"/>
    <col min="10" max="10" width="11.28125" style="147" customWidth="1"/>
    <col min="11" max="16384" width="9.140625" style="147" customWidth="1"/>
  </cols>
  <sheetData>
    <row r="1" spans="1:10" ht="30.75" customHeight="1">
      <c r="A1" s="226" t="s">
        <v>124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2:10" ht="13.5" customHeight="1">
      <c r="B2" s="227"/>
      <c r="C2" s="227"/>
      <c r="D2" s="227"/>
      <c r="E2" s="227"/>
      <c r="F2" s="227"/>
      <c r="G2" s="227"/>
      <c r="H2" s="223"/>
      <c r="I2" s="223"/>
      <c r="J2" s="223"/>
    </row>
    <row r="3" spans="2:10" ht="21.75" customHeight="1">
      <c r="B3" s="148" t="s">
        <v>0</v>
      </c>
      <c r="C3" s="228" t="s">
        <v>1</v>
      </c>
      <c r="D3" s="228"/>
      <c r="E3" s="148" t="s">
        <v>118</v>
      </c>
      <c r="F3" s="148" t="s">
        <v>34</v>
      </c>
      <c r="G3" s="148" t="s">
        <v>119</v>
      </c>
      <c r="H3" s="148" t="s">
        <v>120</v>
      </c>
      <c r="I3" s="228" t="s">
        <v>121</v>
      </c>
      <c r="J3" s="228"/>
    </row>
    <row r="4" spans="2:10" ht="19.5" customHeight="1">
      <c r="B4" s="149" t="s">
        <v>163</v>
      </c>
      <c r="C4" s="224"/>
      <c r="D4" s="224"/>
      <c r="E4" s="149"/>
      <c r="F4" s="150" t="s">
        <v>164</v>
      </c>
      <c r="G4" s="151" t="s">
        <v>257</v>
      </c>
      <c r="H4" s="151" t="s">
        <v>376</v>
      </c>
      <c r="I4" s="225" t="s">
        <v>377</v>
      </c>
      <c r="J4" s="225"/>
    </row>
    <row r="5" spans="2:10" ht="16.5" customHeight="1">
      <c r="B5" s="152"/>
      <c r="C5" s="219" t="s">
        <v>165</v>
      </c>
      <c r="D5" s="219"/>
      <c r="E5" s="154"/>
      <c r="F5" s="155" t="s">
        <v>166</v>
      </c>
      <c r="G5" s="156" t="s">
        <v>257</v>
      </c>
      <c r="H5" s="156" t="s">
        <v>376</v>
      </c>
      <c r="I5" s="220" t="s">
        <v>377</v>
      </c>
      <c r="J5" s="220"/>
    </row>
    <row r="6" spans="2:10" ht="19.5" customHeight="1">
      <c r="B6" s="157"/>
      <c r="C6" s="221"/>
      <c r="D6" s="221"/>
      <c r="E6" s="153" t="s">
        <v>258</v>
      </c>
      <c r="F6" s="155" t="s">
        <v>259</v>
      </c>
      <c r="G6" s="156" t="s">
        <v>260</v>
      </c>
      <c r="H6" s="156" t="s">
        <v>378</v>
      </c>
      <c r="I6" s="220" t="s">
        <v>379</v>
      </c>
      <c r="J6" s="220"/>
    </row>
    <row r="7" spans="2:10" ht="19.5" customHeight="1">
      <c r="B7" s="157"/>
      <c r="C7" s="221"/>
      <c r="D7" s="221"/>
      <c r="E7" s="153" t="s">
        <v>261</v>
      </c>
      <c r="F7" s="155" t="s">
        <v>262</v>
      </c>
      <c r="G7" s="156" t="s">
        <v>263</v>
      </c>
      <c r="H7" s="156" t="s">
        <v>380</v>
      </c>
      <c r="I7" s="220" t="s">
        <v>381</v>
      </c>
      <c r="J7" s="220"/>
    </row>
    <row r="8" spans="2:10" ht="16.5" customHeight="1">
      <c r="B8" s="157"/>
      <c r="C8" s="221"/>
      <c r="D8" s="221"/>
      <c r="E8" s="153" t="s">
        <v>145</v>
      </c>
      <c r="F8" s="155" t="s">
        <v>146</v>
      </c>
      <c r="G8" s="156" t="s">
        <v>264</v>
      </c>
      <c r="H8" s="156" t="s">
        <v>382</v>
      </c>
      <c r="I8" s="220" t="s">
        <v>383</v>
      </c>
      <c r="J8" s="220"/>
    </row>
    <row r="9" spans="2:10" ht="16.5" customHeight="1">
      <c r="B9" s="157"/>
      <c r="C9" s="221"/>
      <c r="D9" s="221"/>
      <c r="E9" s="153" t="s">
        <v>70</v>
      </c>
      <c r="F9" s="155" t="s">
        <v>71</v>
      </c>
      <c r="G9" s="156" t="s">
        <v>265</v>
      </c>
      <c r="H9" s="156" t="s">
        <v>202</v>
      </c>
      <c r="I9" s="220" t="s">
        <v>384</v>
      </c>
      <c r="J9" s="220"/>
    </row>
    <row r="10" spans="2:10" ht="19.5" customHeight="1">
      <c r="B10" s="149" t="s">
        <v>172</v>
      </c>
      <c r="C10" s="224"/>
      <c r="D10" s="224"/>
      <c r="E10" s="149"/>
      <c r="F10" s="150" t="s">
        <v>173</v>
      </c>
      <c r="G10" s="151" t="s">
        <v>266</v>
      </c>
      <c r="H10" s="151" t="s">
        <v>385</v>
      </c>
      <c r="I10" s="225" t="s">
        <v>386</v>
      </c>
      <c r="J10" s="225"/>
    </row>
    <row r="11" spans="2:10" ht="16.5" customHeight="1">
      <c r="B11" s="152"/>
      <c r="C11" s="219" t="s">
        <v>174</v>
      </c>
      <c r="D11" s="219"/>
      <c r="E11" s="154"/>
      <c r="F11" s="155" t="s">
        <v>175</v>
      </c>
      <c r="G11" s="156" t="s">
        <v>267</v>
      </c>
      <c r="H11" s="156" t="s">
        <v>387</v>
      </c>
      <c r="I11" s="220" t="s">
        <v>388</v>
      </c>
      <c r="J11" s="220"/>
    </row>
    <row r="12" spans="2:10" ht="16.5" customHeight="1">
      <c r="B12" s="157"/>
      <c r="C12" s="221"/>
      <c r="D12" s="221"/>
      <c r="E12" s="153" t="s">
        <v>295</v>
      </c>
      <c r="F12" s="155" t="s">
        <v>296</v>
      </c>
      <c r="G12" s="156" t="s">
        <v>122</v>
      </c>
      <c r="H12" s="156" t="s">
        <v>389</v>
      </c>
      <c r="I12" s="220" t="s">
        <v>389</v>
      </c>
      <c r="J12" s="220"/>
    </row>
    <row r="13" spans="2:10" ht="16.5" customHeight="1">
      <c r="B13" s="157"/>
      <c r="C13" s="221"/>
      <c r="D13" s="221"/>
      <c r="E13" s="153" t="s">
        <v>290</v>
      </c>
      <c r="F13" s="155" t="s">
        <v>291</v>
      </c>
      <c r="G13" s="156" t="s">
        <v>122</v>
      </c>
      <c r="H13" s="156" t="s">
        <v>390</v>
      </c>
      <c r="I13" s="220" t="s">
        <v>390</v>
      </c>
      <c r="J13" s="220"/>
    </row>
    <row r="14" spans="2:10" ht="16.5" customHeight="1">
      <c r="B14" s="152"/>
      <c r="C14" s="219" t="s">
        <v>391</v>
      </c>
      <c r="D14" s="219"/>
      <c r="E14" s="154"/>
      <c r="F14" s="155" t="s">
        <v>392</v>
      </c>
      <c r="G14" s="156" t="s">
        <v>393</v>
      </c>
      <c r="H14" s="156" t="s">
        <v>394</v>
      </c>
      <c r="I14" s="220" t="s">
        <v>395</v>
      </c>
      <c r="J14" s="220"/>
    </row>
    <row r="15" spans="2:10" ht="16.5" customHeight="1">
      <c r="B15" s="157"/>
      <c r="C15" s="221"/>
      <c r="D15" s="221"/>
      <c r="E15" s="153" t="s">
        <v>145</v>
      </c>
      <c r="F15" s="155" t="s">
        <v>146</v>
      </c>
      <c r="G15" s="156" t="s">
        <v>396</v>
      </c>
      <c r="H15" s="156" t="s">
        <v>394</v>
      </c>
      <c r="I15" s="220" t="s">
        <v>397</v>
      </c>
      <c r="J15" s="220"/>
    </row>
    <row r="16" spans="2:10" ht="16.5" customHeight="1">
      <c r="B16" s="152"/>
      <c r="C16" s="219" t="s">
        <v>398</v>
      </c>
      <c r="D16" s="219"/>
      <c r="E16" s="154"/>
      <c r="F16" s="155" t="s">
        <v>212</v>
      </c>
      <c r="G16" s="156" t="s">
        <v>122</v>
      </c>
      <c r="H16" s="156" t="s">
        <v>399</v>
      </c>
      <c r="I16" s="220" t="s">
        <v>399</v>
      </c>
      <c r="J16" s="220"/>
    </row>
    <row r="17" spans="2:10" ht="16.5" customHeight="1">
      <c r="B17" s="157"/>
      <c r="C17" s="221"/>
      <c r="D17" s="221"/>
      <c r="E17" s="153" t="s">
        <v>70</v>
      </c>
      <c r="F17" s="155" t="s">
        <v>71</v>
      </c>
      <c r="G17" s="156" t="s">
        <v>122</v>
      </c>
      <c r="H17" s="156" t="s">
        <v>399</v>
      </c>
      <c r="I17" s="220" t="s">
        <v>399</v>
      </c>
      <c r="J17" s="220"/>
    </row>
    <row r="18" spans="2:10" ht="22.5" customHeight="1">
      <c r="B18" s="149" t="s">
        <v>794</v>
      </c>
      <c r="C18" s="224"/>
      <c r="D18" s="224"/>
      <c r="E18" s="149"/>
      <c r="F18" s="150" t="s">
        <v>795</v>
      </c>
      <c r="G18" s="151" t="s">
        <v>796</v>
      </c>
      <c r="H18" s="151" t="s">
        <v>797</v>
      </c>
      <c r="I18" s="225" t="s">
        <v>798</v>
      </c>
      <c r="J18" s="225"/>
    </row>
    <row r="19" spans="2:10" ht="16.5" customHeight="1">
      <c r="B19" s="152"/>
      <c r="C19" s="219" t="s">
        <v>799</v>
      </c>
      <c r="D19" s="219"/>
      <c r="E19" s="154"/>
      <c r="F19" s="155" t="s">
        <v>800</v>
      </c>
      <c r="G19" s="156" t="s">
        <v>864</v>
      </c>
      <c r="H19" s="156" t="s">
        <v>797</v>
      </c>
      <c r="I19" s="220" t="s">
        <v>797</v>
      </c>
      <c r="J19" s="220"/>
    </row>
    <row r="20" spans="2:10" ht="35.25" customHeight="1">
      <c r="B20" s="157"/>
      <c r="C20" s="221"/>
      <c r="D20" s="221"/>
      <c r="E20" s="153" t="s">
        <v>834</v>
      </c>
      <c r="F20" s="155" t="s">
        <v>835</v>
      </c>
      <c r="G20" s="156" t="s">
        <v>864</v>
      </c>
      <c r="H20" s="156" t="s">
        <v>797</v>
      </c>
      <c r="I20" s="220" t="s">
        <v>797</v>
      </c>
      <c r="J20" s="220"/>
    </row>
    <row r="21" spans="2:10" ht="33.75" customHeight="1">
      <c r="B21" s="149" t="s">
        <v>72</v>
      </c>
      <c r="C21" s="224"/>
      <c r="D21" s="224"/>
      <c r="E21" s="149"/>
      <c r="F21" s="150" t="s">
        <v>73</v>
      </c>
      <c r="G21" s="151" t="s">
        <v>268</v>
      </c>
      <c r="H21" s="151" t="s">
        <v>400</v>
      </c>
      <c r="I21" s="225" t="s">
        <v>401</v>
      </c>
      <c r="J21" s="225"/>
    </row>
    <row r="22" spans="2:10" ht="35.25" customHeight="1">
      <c r="B22" s="152"/>
      <c r="C22" s="219" t="s">
        <v>269</v>
      </c>
      <c r="D22" s="219"/>
      <c r="E22" s="154"/>
      <c r="F22" s="155" t="s">
        <v>270</v>
      </c>
      <c r="G22" s="156" t="s">
        <v>271</v>
      </c>
      <c r="H22" s="156" t="s">
        <v>402</v>
      </c>
      <c r="I22" s="220" t="s">
        <v>403</v>
      </c>
      <c r="J22" s="220"/>
    </row>
    <row r="23" spans="2:10" ht="16.5" customHeight="1">
      <c r="B23" s="157"/>
      <c r="C23" s="221"/>
      <c r="D23" s="221"/>
      <c r="E23" s="153" t="s">
        <v>272</v>
      </c>
      <c r="F23" s="155" t="s">
        <v>273</v>
      </c>
      <c r="G23" s="156" t="s">
        <v>274</v>
      </c>
      <c r="H23" s="156" t="s">
        <v>404</v>
      </c>
      <c r="I23" s="220" t="s">
        <v>405</v>
      </c>
      <c r="J23" s="220"/>
    </row>
    <row r="24" spans="2:10" ht="16.5" customHeight="1">
      <c r="B24" s="157"/>
      <c r="C24" s="221"/>
      <c r="D24" s="221"/>
      <c r="E24" s="153" t="s">
        <v>275</v>
      </c>
      <c r="F24" s="155" t="s">
        <v>276</v>
      </c>
      <c r="G24" s="156" t="s">
        <v>277</v>
      </c>
      <c r="H24" s="156" t="s">
        <v>406</v>
      </c>
      <c r="I24" s="220" t="s">
        <v>407</v>
      </c>
      <c r="J24" s="220"/>
    </row>
    <row r="25" spans="2:10" ht="16.5" customHeight="1">
      <c r="B25" s="157"/>
      <c r="C25" s="221"/>
      <c r="D25" s="221"/>
      <c r="E25" s="153" t="s">
        <v>286</v>
      </c>
      <c r="F25" s="155" t="s">
        <v>287</v>
      </c>
      <c r="G25" s="156" t="s">
        <v>408</v>
      </c>
      <c r="H25" s="156" t="s">
        <v>409</v>
      </c>
      <c r="I25" s="220" t="s">
        <v>122</v>
      </c>
      <c r="J25" s="220"/>
    </row>
    <row r="26" spans="2:10" ht="32.25" customHeight="1">
      <c r="B26" s="152"/>
      <c r="C26" s="219" t="s">
        <v>278</v>
      </c>
      <c r="D26" s="219"/>
      <c r="E26" s="154"/>
      <c r="F26" s="155" t="s">
        <v>279</v>
      </c>
      <c r="G26" s="156" t="s">
        <v>280</v>
      </c>
      <c r="H26" s="156" t="s">
        <v>410</v>
      </c>
      <c r="I26" s="220" t="s">
        <v>411</v>
      </c>
      <c r="J26" s="220"/>
    </row>
    <row r="27" spans="2:10" ht="16.5" customHeight="1">
      <c r="B27" s="157"/>
      <c r="C27" s="221"/>
      <c r="D27" s="221"/>
      <c r="E27" s="153" t="s">
        <v>282</v>
      </c>
      <c r="F27" s="155" t="s">
        <v>283</v>
      </c>
      <c r="G27" s="156" t="s">
        <v>284</v>
      </c>
      <c r="H27" s="156" t="s">
        <v>412</v>
      </c>
      <c r="I27" s="220" t="s">
        <v>413</v>
      </c>
      <c r="J27" s="220"/>
    </row>
    <row r="28" spans="2:10" ht="16.5" customHeight="1">
      <c r="B28" s="157"/>
      <c r="C28" s="221"/>
      <c r="D28" s="221"/>
      <c r="E28" s="153" t="s">
        <v>414</v>
      </c>
      <c r="F28" s="155" t="s">
        <v>415</v>
      </c>
      <c r="G28" s="156" t="s">
        <v>416</v>
      </c>
      <c r="H28" s="156" t="s">
        <v>417</v>
      </c>
      <c r="I28" s="220" t="s">
        <v>418</v>
      </c>
      <c r="J28" s="220"/>
    </row>
    <row r="29" spans="2:10" ht="22.5" customHeight="1">
      <c r="B29" s="152"/>
      <c r="C29" s="219" t="s">
        <v>75</v>
      </c>
      <c r="D29" s="219"/>
      <c r="E29" s="154"/>
      <c r="F29" s="155" t="s">
        <v>76</v>
      </c>
      <c r="G29" s="156" t="s">
        <v>285</v>
      </c>
      <c r="H29" s="156" t="s">
        <v>419</v>
      </c>
      <c r="I29" s="220" t="s">
        <v>420</v>
      </c>
      <c r="J29" s="220"/>
    </row>
    <row r="30" spans="2:10" ht="16.5" customHeight="1">
      <c r="B30" s="157"/>
      <c r="C30" s="221"/>
      <c r="D30" s="221"/>
      <c r="E30" s="153" t="s">
        <v>421</v>
      </c>
      <c r="F30" s="155" t="s">
        <v>422</v>
      </c>
      <c r="G30" s="156" t="s">
        <v>423</v>
      </c>
      <c r="H30" s="156" t="s">
        <v>424</v>
      </c>
      <c r="I30" s="220" t="s">
        <v>425</v>
      </c>
      <c r="J30" s="220"/>
    </row>
    <row r="31" spans="2:10" ht="16.5" customHeight="1">
      <c r="B31" s="157"/>
      <c r="C31" s="221"/>
      <c r="D31" s="221"/>
      <c r="E31" s="153" t="s">
        <v>426</v>
      </c>
      <c r="F31" s="155" t="s">
        <v>427</v>
      </c>
      <c r="G31" s="156" t="s">
        <v>428</v>
      </c>
      <c r="H31" s="156" t="s">
        <v>429</v>
      </c>
      <c r="I31" s="220" t="s">
        <v>430</v>
      </c>
      <c r="J31" s="220"/>
    </row>
    <row r="32" spans="2:10" ht="23.25" customHeight="1">
      <c r="B32" s="157"/>
      <c r="C32" s="221"/>
      <c r="D32" s="221"/>
      <c r="E32" s="153" t="s">
        <v>431</v>
      </c>
      <c r="F32" s="155" t="s">
        <v>432</v>
      </c>
      <c r="G32" s="156" t="s">
        <v>433</v>
      </c>
      <c r="H32" s="156" t="s">
        <v>281</v>
      </c>
      <c r="I32" s="220" t="s">
        <v>434</v>
      </c>
      <c r="J32" s="220"/>
    </row>
    <row r="33" spans="2:10" ht="16.5" customHeight="1">
      <c r="B33" s="157"/>
      <c r="C33" s="221"/>
      <c r="D33" s="221"/>
      <c r="E33" s="153" t="s">
        <v>295</v>
      </c>
      <c r="F33" s="155" t="s">
        <v>296</v>
      </c>
      <c r="G33" s="156" t="s">
        <v>185</v>
      </c>
      <c r="H33" s="156" t="s">
        <v>390</v>
      </c>
      <c r="I33" s="220" t="s">
        <v>435</v>
      </c>
      <c r="J33" s="220"/>
    </row>
    <row r="34" spans="2:10" ht="16.5" customHeight="1">
      <c r="B34" s="157"/>
      <c r="C34" s="221"/>
      <c r="D34" s="221"/>
      <c r="E34" s="153" t="s">
        <v>145</v>
      </c>
      <c r="F34" s="155" t="s">
        <v>146</v>
      </c>
      <c r="G34" s="156" t="s">
        <v>288</v>
      </c>
      <c r="H34" s="156" t="s">
        <v>436</v>
      </c>
      <c r="I34" s="220" t="s">
        <v>408</v>
      </c>
      <c r="J34" s="220"/>
    </row>
    <row r="35" spans="2:10" ht="16.5" customHeight="1">
      <c r="B35" s="152"/>
      <c r="C35" s="219" t="s">
        <v>437</v>
      </c>
      <c r="D35" s="219"/>
      <c r="E35" s="154"/>
      <c r="F35" s="155" t="s">
        <v>438</v>
      </c>
      <c r="G35" s="156" t="s">
        <v>439</v>
      </c>
      <c r="H35" s="156" t="s">
        <v>440</v>
      </c>
      <c r="I35" s="220" t="s">
        <v>441</v>
      </c>
      <c r="J35" s="220"/>
    </row>
    <row r="36" spans="2:10" ht="16.5" customHeight="1">
      <c r="B36" s="157"/>
      <c r="C36" s="221"/>
      <c r="D36" s="221"/>
      <c r="E36" s="153" t="s">
        <v>442</v>
      </c>
      <c r="F36" s="155" t="s">
        <v>443</v>
      </c>
      <c r="G36" s="156" t="s">
        <v>444</v>
      </c>
      <c r="H36" s="156" t="s">
        <v>445</v>
      </c>
      <c r="I36" s="220" t="s">
        <v>446</v>
      </c>
      <c r="J36" s="220"/>
    </row>
    <row r="37" spans="2:10" ht="16.5" customHeight="1">
      <c r="B37" s="157"/>
      <c r="C37" s="221"/>
      <c r="D37" s="221"/>
      <c r="E37" s="153" t="s">
        <v>447</v>
      </c>
      <c r="F37" s="155" t="s">
        <v>448</v>
      </c>
      <c r="G37" s="156" t="s">
        <v>449</v>
      </c>
      <c r="H37" s="156" t="s">
        <v>450</v>
      </c>
      <c r="I37" s="220" t="s">
        <v>162</v>
      </c>
      <c r="J37" s="220"/>
    </row>
    <row r="38" spans="2:10" ht="19.5" customHeight="1">
      <c r="B38" s="149" t="s">
        <v>451</v>
      </c>
      <c r="C38" s="224"/>
      <c r="D38" s="224"/>
      <c r="E38" s="149"/>
      <c r="F38" s="150" t="s">
        <v>452</v>
      </c>
      <c r="G38" s="151" t="s">
        <v>453</v>
      </c>
      <c r="H38" s="151" t="s">
        <v>155</v>
      </c>
      <c r="I38" s="225" t="s">
        <v>454</v>
      </c>
      <c r="J38" s="225"/>
    </row>
    <row r="39" spans="2:10" ht="16.5" customHeight="1">
      <c r="B39" s="152"/>
      <c r="C39" s="219" t="s">
        <v>455</v>
      </c>
      <c r="D39" s="219"/>
      <c r="E39" s="154"/>
      <c r="F39" s="155" t="s">
        <v>456</v>
      </c>
      <c r="G39" s="156" t="s">
        <v>457</v>
      </c>
      <c r="H39" s="156" t="s">
        <v>155</v>
      </c>
      <c r="I39" s="220" t="s">
        <v>458</v>
      </c>
      <c r="J39" s="220"/>
    </row>
    <row r="40" spans="2:10" ht="16.5" customHeight="1">
      <c r="B40" s="157"/>
      <c r="C40" s="221"/>
      <c r="D40" s="221"/>
      <c r="E40" s="153" t="s">
        <v>145</v>
      </c>
      <c r="F40" s="155" t="s">
        <v>146</v>
      </c>
      <c r="G40" s="156" t="s">
        <v>457</v>
      </c>
      <c r="H40" s="156" t="s">
        <v>155</v>
      </c>
      <c r="I40" s="220" t="s">
        <v>458</v>
      </c>
      <c r="J40" s="220"/>
    </row>
    <row r="41" spans="2:10" ht="19.5" customHeight="1">
      <c r="B41" s="149" t="s">
        <v>141</v>
      </c>
      <c r="C41" s="224"/>
      <c r="D41" s="224"/>
      <c r="E41" s="149"/>
      <c r="F41" s="150" t="s">
        <v>142</v>
      </c>
      <c r="G41" s="151" t="s">
        <v>459</v>
      </c>
      <c r="H41" s="151" t="s">
        <v>460</v>
      </c>
      <c r="I41" s="225" t="s">
        <v>461</v>
      </c>
      <c r="J41" s="225"/>
    </row>
    <row r="42" spans="2:10" ht="16.5" customHeight="1">
      <c r="B42" s="152"/>
      <c r="C42" s="219" t="s">
        <v>143</v>
      </c>
      <c r="D42" s="219"/>
      <c r="E42" s="154"/>
      <c r="F42" s="155" t="s">
        <v>144</v>
      </c>
      <c r="G42" s="156" t="s">
        <v>462</v>
      </c>
      <c r="H42" s="156" t="s">
        <v>463</v>
      </c>
      <c r="I42" s="220" t="s">
        <v>464</v>
      </c>
      <c r="J42" s="220"/>
    </row>
    <row r="43" spans="2:10" ht="36.75" customHeight="1">
      <c r="B43" s="157"/>
      <c r="C43" s="221"/>
      <c r="D43" s="221"/>
      <c r="E43" s="153" t="s">
        <v>465</v>
      </c>
      <c r="F43" s="155" t="s">
        <v>466</v>
      </c>
      <c r="G43" s="156" t="s">
        <v>467</v>
      </c>
      <c r="H43" s="156" t="s">
        <v>149</v>
      </c>
      <c r="I43" s="220" t="s">
        <v>468</v>
      </c>
      <c r="J43" s="220"/>
    </row>
    <row r="44" spans="2:10" ht="16.5" customHeight="1">
      <c r="B44" s="157"/>
      <c r="C44" s="221"/>
      <c r="D44" s="221"/>
      <c r="E44" s="153" t="s">
        <v>290</v>
      </c>
      <c r="F44" s="155" t="s">
        <v>291</v>
      </c>
      <c r="G44" s="156" t="s">
        <v>289</v>
      </c>
      <c r="H44" s="156" t="s">
        <v>469</v>
      </c>
      <c r="I44" s="220" t="s">
        <v>470</v>
      </c>
      <c r="J44" s="220"/>
    </row>
    <row r="45" spans="2:10" ht="16.5" customHeight="1">
      <c r="B45" s="157"/>
      <c r="C45" s="221"/>
      <c r="D45" s="221"/>
      <c r="E45" s="153" t="s">
        <v>70</v>
      </c>
      <c r="F45" s="155" t="s">
        <v>71</v>
      </c>
      <c r="G45" s="156" t="s">
        <v>122</v>
      </c>
      <c r="H45" s="156" t="s">
        <v>471</v>
      </c>
      <c r="I45" s="220" t="s">
        <v>471</v>
      </c>
      <c r="J45" s="220"/>
    </row>
    <row r="46" spans="2:10" ht="16.5" customHeight="1">
      <c r="B46" s="152"/>
      <c r="C46" s="219" t="s">
        <v>472</v>
      </c>
      <c r="D46" s="219"/>
      <c r="E46" s="154"/>
      <c r="F46" s="155" t="s">
        <v>473</v>
      </c>
      <c r="G46" s="156" t="s">
        <v>474</v>
      </c>
      <c r="H46" s="156" t="s">
        <v>475</v>
      </c>
      <c r="I46" s="220" t="s">
        <v>476</v>
      </c>
      <c r="J46" s="220"/>
    </row>
    <row r="47" spans="2:10" ht="16.5" customHeight="1">
      <c r="B47" s="157"/>
      <c r="C47" s="221"/>
      <c r="D47" s="221"/>
      <c r="E47" s="153" t="s">
        <v>147</v>
      </c>
      <c r="F47" s="155" t="s">
        <v>148</v>
      </c>
      <c r="G47" s="156" t="s">
        <v>477</v>
      </c>
      <c r="H47" s="156" t="s">
        <v>478</v>
      </c>
      <c r="I47" s="220" t="s">
        <v>479</v>
      </c>
      <c r="J47" s="220"/>
    </row>
    <row r="48" spans="2:10" ht="16.5" customHeight="1">
      <c r="B48" s="157"/>
      <c r="C48" s="221"/>
      <c r="D48" s="221"/>
      <c r="E48" s="153" t="s">
        <v>145</v>
      </c>
      <c r="F48" s="155" t="s">
        <v>146</v>
      </c>
      <c r="G48" s="156" t="s">
        <v>122</v>
      </c>
      <c r="H48" s="156" t="s">
        <v>480</v>
      </c>
      <c r="I48" s="220" t="s">
        <v>480</v>
      </c>
      <c r="J48" s="220"/>
    </row>
    <row r="49" spans="2:10" ht="16.5" customHeight="1">
      <c r="B49" s="152"/>
      <c r="C49" s="219" t="s">
        <v>150</v>
      </c>
      <c r="D49" s="219"/>
      <c r="E49" s="154"/>
      <c r="F49" s="155" t="s">
        <v>481</v>
      </c>
      <c r="G49" s="156" t="s">
        <v>482</v>
      </c>
      <c r="H49" s="156" t="s">
        <v>74</v>
      </c>
      <c r="I49" s="220" t="s">
        <v>483</v>
      </c>
      <c r="J49" s="220"/>
    </row>
    <row r="50" spans="2:10" ht="16.5" customHeight="1">
      <c r="B50" s="157"/>
      <c r="C50" s="221"/>
      <c r="D50" s="221"/>
      <c r="E50" s="153" t="s">
        <v>147</v>
      </c>
      <c r="F50" s="155" t="s">
        <v>148</v>
      </c>
      <c r="G50" s="156" t="s">
        <v>484</v>
      </c>
      <c r="H50" s="156" t="s">
        <v>74</v>
      </c>
      <c r="I50" s="220" t="s">
        <v>485</v>
      </c>
      <c r="J50" s="220"/>
    </row>
    <row r="51" spans="2:10" ht="19.5" customHeight="1">
      <c r="B51" s="149" t="s">
        <v>241</v>
      </c>
      <c r="C51" s="224"/>
      <c r="D51" s="224"/>
      <c r="E51" s="149"/>
      <c r="F51" s="150" t="s">
        <v>242</v>
      </c>
      <c r="G51" s="151" t="s">
        <v>836</v>
      </c>
      <c r="H51" s="151" t="s">
        <v>823</v>
      </c>
      <c r="I51" s="225" t="s">
        <v>837</v>
      </c>
      <c r="J51" s="225"/>
    </row>
    <row r="52" spans="2:10" ht="16.5" customHeight="1">
      <c r="B52" s="152"/>
      <c r="C52" s="219" t="s">
        <v>820</v>
      </c>
      <c r="D52" s="219"/>
      <c r="E52" s="154"/>
      <c r="F52" s="155" t="s">
        <v>821</v>
      </c>
      <c r="G52" s="156" t="s">
        <v>838</v>
      </c>
      <c r="H52" s="156" t="s">
        <v>823</v>
      </c>
      <c r="I52" s="220" t="s">
        <v>839</v>
      </c>
      <c r="J52" s="220"/>
    </row>
    <row r="53" spans="2:10" ht="33.75" customHeight="1">
      <c r="B53" s="157"/>
      <c r="C53" s="221"/>
      <c r="D53" s="221"/>
      <c r="E53" s="153" t="s">
        <v>834</v>
      </c>
      <c r="F53" s="155" t="s">
        <v>835</v>
      </c>
      <c r="G53" s="156" t="s">
        <v>838</v>
      </c>
      <c r="H53" s="156" t="s">
        <v>823</v>
      </c>
      <c r="I53" s="220" t="s">
        <v>839</v>
      </c>
      <c r="J53" s="220"/>
    </row>
    <row r="54" spans="2:10" ht="19.5" customHeight="1">
      <c r="B54" s="149" t="s">
        <v>77</v>
      </c>
      <c r="C54" s="224"/>
      <c r="D54" s="224"/>
      <c r="E54" s="149"/>
      <c r="F54" s="150" t="s">
        <v>78</v>
      </c>
      <c r="G54" s="151" t="s">
        <v>292</v>
      </c>
      <c r="H54" s="151" t="s">
        <v>486</v>
      </c>
      <c r="I54" s="225" t="s">
        <v>487</v>
      </c>
      <c r="J54" s="225"/>
    </row>
    <row r="55" spans="2:10" ht="19.5" customHeight="1">
      <c r="B55" s="152"/>
      <c r="C55" s="219" t="s">
        <v>86</v>
      </c>
      <c r="D55" s="219"/>
      <c r="E55" s="154"/>
      <c r="F55" s="155" t="s">
        <v>87</v>
      </c>
      <c r="G55" s="156" t="s">
        <v>122</v>
      </c>
      <c r="H55" s="156" t="s">
        <v>488</v>
      </c>
      <c r="I55" s="220" t="s">
        <v>488</v>
      </c>
      <c r="J55" s="220"/>
    </row>
    <row r="56" spans="2:10" ht="16.5" customHeight="1">
      <c r="B56" s="157"/>
      <c r="C56" s="221"/>
      <c r="D56" s="221"/>
      <c r="E56" s="153" t="s">
        <v>145</v>
      </c>
      <c r="F56" s="155" t="s">
        <v>146</v>
      </c>
      <c r="G56" s="156" t="s">
        <v>122</v>
      </c>
      <c r="H56" s="156" t="s">
        <v>489</v>
      </c>
      <c r="I56" s="220" t="s">
        <v>489</v>
      </c>
      <c r="J56" s="220"/>
    </row>
    <row r="57" spans="2:10" ht="16.5" customHeight="1">
      <c r="B57" s="157"/>
      <c r="C57" s="221"/>
      <c r="D57" s="221"/>
      <c r="E57" s="153" t="s">
        <v>70</v>
      </c>
      <c r="F57" s="155" t="s">
        <v>71</v>
      </c>
      <c r="G57" s="156" t="s">
        <v>122</v>
      </c>
      <c r="H57" s="156" t="s">
        <v>490</v>
      </c>
      <c r="I57" s="220" t="s">
        <v>490</v>
      </c>
      <c r="J57" s="220"/>
    </row>
    <row r="58" spans="2:10" ht="16.5" customHeight="1">
      <c r="B58" s="152"/>
      <c r="C58" s="219" t="s">
        <v>491</v>
      </c>
      <c r="D58" s="219"/>
      <c r="E58" s="154"/>
      <c r="F58" s="155" t="s">
        <v>492</v>
      </c>
      <c r="G58" s="156" t="s">
        <v>493</v>
      </c>
      <c r="H58" s="156" t="s">
        <v>494</v>
      </c>
      <c r="I58" s="220" t="s">
        <v>495</v>
      </c>
      <c r="J58" s="220"/>
    </row>
    <row r="59" spans="2:10" ht="34.5" customHeight="1">
      <c r="B59" s="157"/>
      <c r="C59" s="221"/>
      <c r="D59" s="221"/>
      <c r="E59" s="153" t="s">
        <v>496</v>
      </c>
      <c r="F59" s="155" t="s">
        <v>497</v>
      </c>
      <c r="G59" s="156" t="s">
        <v>498</v>
      </c>
      <c r="H59" s="156" t="s">
        <v>494</v>
      </c>
      <c r="I59" s="220" t="s">
        <v>499</v>
      </c>
      <c r="J59" s="220"/>
    </row>
    <row r="60" spans="2:10" ht="23.25" customHeight="1">
      <c r="B60" s="152"/>
      <c r="C60" s="219" t="s">
        <v>293</v>
      </c>
      <c r="D60" s="219"/>
      <c r="E60" s="154"/>
      <c r="F60" s="155" t="s">
        <v>294</v>
      </c>
      <c r="G60" s="156" t="s">
        <v>281</v>
      </c>
      <c r="H60" s="156" t="s">
        <v>500</v>
      </c>
      <c r="I60" s="220" t="s">
        <v>501</v>
      </c>
      <c r="J60" s="220"/>
    </row>
    <row r="61" spans="2:10" ht="16.5" customHeight="1">
      <c r="B61" s="157"/>
      <c r="C61" s="221"/>
      <c r="D61" s="221"/>
      <c r="E61" s="153" t="s">
        <v>295</v>
      </c>
      <c r="F61" s="155" t="s">
        <v>296</v>
      </c>
      <c r="G61" s="156" t="s">
        <v>281</v>
      </c>
      <c r="H61" s="156" t="s">
        <v>500</v>
      </c>
      <c r="I61" s="220" t="s">
        <v>501</v>
      </c>
      <c r="J61" s="220"/>
    </row>
    <row r="62" spans="2:10" ht="22.5" customHeight="1">
      <c r="B62" s="152"/>
      <c r="C62" s="219" t="s">
        <v>502</v>
      </c>
      <c r="D62" s="219"/>
      <c r="E62" s="154"/>
      <c r="F62" s="155" t="s">
        <v>503</v>
      </c>
      <c r="G62" s="156" t="s">
        <v>122</v>
      </c>
      <c r="H62" s="156" t="s">
        <v>504</v>
      </c>
      <c r="I62" s="220" t="s">
        <v>504</v>
      </c>
      <c r="J62" s="220"/>
    </row>
    <row r="63" spans="2:10" ht="16.5" customHeight="1">
      <c r="B63" s="157"/>
      <c r="C63" s="221"/>
      <c r="D63" s="221"/>
      <c r="E63" s="153" t="s">
        <v>505</v>
      </c>
      <c r="F63" s="155" t="s">
        <v>506</v>
      </c>
      <c r="G63" s="156" t="s">
        <v>122</v>
      </c>
      <c r="H63" s="156" t="s">
        <v>504</v>
      </c>
      <c r="I63" s="220" t="s">
        <v>504</v>
      </c>
      <c r="J63" s="220"/>
    </row>
    <row r="64" spans="2:10" ht="16.5" customHeight="1">
      <c r="B64" s="149" t="s">
        <v>69</v>
      </c>
      <c r="C64" s="224"/>
      <c r="D64" s="224"/>
      <c r="E64" s="149"/>
      <c r="F64" s="150" t="s">
        <v>79</v>
      </c>
      <c r="G64" s="151" t="s">
        <v>297</v>
      </c>
      <c r="H64" s="151" t="s">
        <v>507</v>
      </c>
      <c r="I64" s="225" t="s">
        <v>508</v>
      </c>
      <c r="J64" s="225"/>
    </row>
    <row r="65" spans="2:10" ht="16.5" customHeight="1">
      <c r="B65" s="152"/>
      <c r="C65" s="219" t="s">
        <v>80</v>
      </c>
      <c r="D65" s="219"/>
      <c r="E65" s="154"/>
      <c r="F65" s="155" t="s">
        <v>81</v>
      </c>
      <c r="G65" s="156" t="s">
        <v>298</v>
      </c>
      <c r="H65" s="156" t="s">
        <v>507</v>
      </c>
      <c r="I65" s="220" t="s">
        <v>509</v>
      </c>
      <c r="J65" s="220"/>
    </row>
    <row r="66" spans="2:10" ht="16.5" customHeight="1">
      <c r="B66" s="157"/>
      <c r="C66" s="221"/>
      <c r="D66" s="221"/>
      <c r="E66" s="153" t="s">
        <v>70</v>
      </c>
      <c r="F66" s="155" t="s">
        <v>71</v>
      </c>
      <c r="G66" s="156" t="s">
        <v>299</v>
      </c>
      <c r="H66" s="156" t="s">
        <v>507</v>
      </c>
      <c r="I66" s="220" t="s">
        <v>510</v>
      </c>
      <c r="J66" s="220"/>
    </row>
    <row r="67" spans="2:10" ht="5.25" customHeight="1">
      <c r="B67" s="222"/>
      <c r="C67" s="222"/>
      <c r="D67" s="222"/>
      <c r="E67" s="222"/>
      <c r="F67" s="223"/>
      <c r="G67" s="223"/>
      <c r="H67" s="223"/>
      <c r="I67" s="223"/>
      <c r="J67" s="223"/>
    </row>
    <row r="68" spans="2:10" ht="16.5" customHeight="1">
      <c r="B68" s="216" t="s">
        <v>123</v>
      </c>
      <c r="C68" s="216"/>
      <c r="D68" s="216"/>
      <c r="E68" s="216"/>
      <c r="F68" s="217"/>
      <c r="G68" s="38" t="s">
        <v>511</v>
      </c>
      <c r="H68" s="38" t="s">
        <v>840</v>
      </c>
      <c r="I68" s="218" t="s">
        <v>841</v>
      </c>
      <c r="J68" s="218"/>
    </row>
    <row r="69" spans="2:10" ht="12.75">
      <c r="B69" s="158"/>
      <c r="C69" s="158"/>
      <c r="D69" s="212"/>
      <c r="E69" s="213"/>
      <c r="F69" s="37" t="s">
        <v>213</v>
      </c>
      <c r="G69" s="158"/>
      <c r="H69" s="158"/>
      <c r="I69" s="212"/>
      <c r="J69" s="213"/>
    </row>
    <row r="70" spans="2:10" ht="13.5" customHeight="1">
      <c r="B70" s="158"/>
      <c r="C70" s="158"/>
      <c r="D70" s="212"/>
      <c r="E70" s="213"/>
      <c r="F70" s="37" t="s">
        <v>88</v>
      </c>
      <c r="G70" s="39">
        <v>18200509.18</v>
      </c>
      <c r="H70" s="39">
        <f>34906.28+97.61+8320</f>
        <v>43323.89</v>
      </c>
      <c r="I70" s="214">
        <f>G70+H70</f>
        <v>18243833.07</v>
      </c>
      <c r="J70" s="215"/>
    </row>
    <row r="71" spans="2:10" ht="12.75" customHeight="1">
      <c r="B71" s="158"/>
      <c r="C71" s="158"/>
      <c r="D71" s="212"/>
      <c r="E71" s="213"/>
      <c r="F71" s="37" t="s">
        <v>89</v>
      </c>
      <c r="G71" s="39">
        <v>275065</v>
      </c>
      <c r="H71" s="39">
        <v>2126</v>
      </c>
      <c r="I71" s="214">
        <f>G71+H71</f>
        <v>277191</v>
      </c>
      <c r="J71" s="215"/>
    </row>
  </sheetData>
  <sheetProtection/>
  <mergeCells count="14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B68:F68"/>
    <mergeCell ref="I68:J68"/>
    <mergeCell ref="C65:D65"/>
    <mergeCell ref="I65:J65"/>
    <mergeCell ref="C66:D66"/>
    <mergeCell ref="I66:J66"/>
    <mergeCell ref="B67:E67"/>
    <mergeCell ref="F67:J67"/>
    <mergeCell ref="D69:E69"/>
    <mergeCell ref="D70:E70"/>
    <mergeCell ref="D71:E71"/>
    <mergeCell ref="I69:J69"/>
    <mergeCell ref="I70:J70"/>
    <mergeCell ref="I71:J71"/>
  </mergeCells>
  <printOptions/>
  <pageMargins left="0.5118110236220472" right="0.5118110236220472" top="1.14" bottom="0.7480314960629921" header="0.44" footer="0.31496062992125984"/>
  <pageSetup horizontalDpi="600" verticalDpi="600" orientation="landscape" paperSize="9" r:id="rId1"/>
  <headerFooter>
    <oddHeader>&amp;R&amp;"Arial,Pogrubiony"&amp;11Załącznik Nr 1&amp;"Arial,Normalny"&amp;10
do uchwały Nr VII/51/2015 Rady Miasta Radziejów z dnia 18 września 2015 roku
w sprawie zmian w budżecie Miasta Radziejów na 2015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H114" sqref="H114"/>
    </sheetView>
  </sheetViews>
  <sheetFormatPr defaultColWidth="9.140625" defaultRowHeight="12.75"/>
  <cols>
    <col min="1" max="1" width="0.9921875" style="129" customWidth="1"/>
    <col min="2" max="2" width="7.8515625" style="129" customWidth="1"/>
    <col min="3" max="3" width="8.7109375" style="129" customWidth="1"/>
    <col min="4" max="4" width="0.9921875" style="129" customWidth="1"/>
    <col min="5" max="5" width="9.28125" style="129" customWidth="1"/>
    <col min="6" max="6" width="51.00390625" style="129" customWidth="1"/>
    <col min="7" max="8" width="19.140625" style="129" customWidth="1"/>
    <col min="9" max="9" width="8.7109375" style="129" customWidth="1"/>
    <col min="10" max="10" width="11.00390625" style="129" customWidth="1"/>
    <col min="11" max="16384" width="9.140625" style="129" customWidth="1"/>
  </cols>
  <sheetData>
    <row r="1" spans="1:10" ht="46.5" customHeight="1">
      <c r="A1" s="226" t="s">
        <v>129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2:10" ht="18" customHeight="1">
      <c r="B2" s="243"/>
      <c r="C2" s="243"/>
      <c r="D2" s="243"/>
      <c r="E2" s="243"/>
      <c r="F2" s="243"/>
      <c r="G2" s="243"/>
      <c r="H2" s="231"/>
      <c r="I2" s="231"/>
      <c r="J2" s="231"/>
    </row>
    <row r="3" spans="2:10" ht="21" customHeight="1">
      <c r="B3" s="130" t="s">
        <v>0</v>
      </c>
      <c r="C3" s="244" t="s">
        <v>1</v>
      </c>
      <c r="D3" s="244"/>
      <c r="E3" s="130" t="s">
        <v>118</v>
      </c>
      <c r="F3" s="130" t="s">
        <v>34</v>
      </c>
      <c r="G3" s="130" t="s">
        <v>119</v>
      </c>
      <c r="H3" s="130" t="s">
        <v>120</v>
      </c>
      <c r="I3" s="244" t="s">
        <v>121</v>
      </c>
      <c r="J3" s="244"/>
    </row>
    <row r="4" spans="2:10" ht="19.5" customHeight="1">
      <c r="B4" s="131" t="s">
        <v>82</v>
      </c>
      <c r="C4" s="241"/>
      <c r="D4" s="241"/>
      <c r="E4" s="131"/>
      <c r="F4" s="132" t="s">
        <v>83</v>
      </c>
      <c r="G4" s="133" t="s">
        <v>349</v>
      </c>
      <c r="H4" s="133" t="s">
        <v>512</v>
      </c>
      <c r="I4" s="242" t="s">
        <v>513</v>
      </c>
      <c r="J4" s="242"/>
    </row>
    <row r="5" spans="2:10" ht="16.5" customHeight="1">
      <c r="B5" s="134"/>
      <c r="C5" s="240" t="s">
        <v>300</v>
      </c>
      <c r="D5" s="240"/>
      <c r="E5" s="136"/>
      <c r="F5" s="137" t="s">
        <v>301</v>
      </c>
      <c r="G5" s="138" t="s">
        <v>350</v>
      </c>
      <c r="H5" s="138" t="s">
        <v>514</v>
      </c>
      <c r="I5" s="239" t="s">
        <v>243</v>
      </c>
      <c r="J5" s="239"/>
    </row>
    <row r="6" spans="2:10" ht="16.5" customHeight="1">
      <c r="B6" s="139"/>
      <c r="C6" s="238"/>
      <c r="D6" s="238"/>
      <c r="E6" s="135" t="s">
        <v>127</v>
      </c>
      <c r="F6" s="137" t="s">
        <v>128</v>
      </c>
      <c r="G6" s="138" t="s">
        <v>122</v>
      </c>
      <c r="H6" s="138" t="s">
        <v>514</v>
      </c>
      <c r="I6" s="239" t="s">
        <v>514</v>
      </c>
      <c r="J6" s="239"/>
    </row>
    <row r="7" spans="2:10" ht="16.5" customHeight="1">
      <c r="B7" s="134"/>
      <c r="C7" s="240" t="s">
        <v>84</v>
      </c>
      <c r="D7" s="240"/>
      <c r="E7" s="136"/>
      <c r="F7" s="137" t="s">
        <v>85</v>
      </c>
      <c r="G7" s="138" t="s">
        <v>351</v>
      </c>
      <c r="H7" s="138" t="s">
        <v>515</v>
      </c>
      <c r="I7" s="239" t="s">
        <v>516</v>
      </c>
      <c r="J7" s="239"/>
    </row>
    <row r="8" spans="2:10" ht="16.5" customHeight="1">
      <c r="B8" s="139"/>
      <c r="C8" s="238"/>
      <c r="D8" s="238"/>
      <c r="E8" s="135" t="s">
        <v>178</v>
      </c>
      <c r="F8" s="137" t="s">
        <v>179</v>
      </c>
      <c r="G8" s="138" t="s">
        <v>517</v>
      </c>
      <c r="H8" s="138" t="s">
        <v>518</v>
      </c>
      <c r="I8" s="239" t="s">
        <v>519</v>
      </c>
      <c r="J8" s="239"/>
    </row>
    <row r="9" spans="2:10" ht="16.5" customHeight="1">
      <c r="B9" s="139"/>
      <c r="C9" s="238"/>
      <c r="D9" s="238"/>
      <c r="E9" s="135" t="s">
        <v>180</v>
      </c>
      <c r="F9" s="137" t="s">
        <v>181</v>
      </c>
      <c r="G9" s="138" t="s">
        <v>520</v>
      </c>
      <c r="H9" s="138" t="s">
        <v>521</v>
      </c>
      <c r="I9" s="239" t="s">
        <v>522</v>
      </c>
      <c r="J9" s="239"/>
    </row>
    <row r="10" spans="2:10" ht="16.5" customHeight="1">
      <c r="B10" s="139"/>
      <c r="C10" s="238"/>
      <c r="D10" s="238"/>
      <c r="E10" s="135" t="s">
        <v>314</v>
      </c>
      <c r="F10" s="137" t="s">
        <v>315</v>
      </c>
      <c r="G10" s="138" t="s">
        <v>354</v>
      </c>
      <c r="H10" s="138" t="s">
        <v>523</v>
      </c>
      <c r="I10" s="239" t="s">
        <v>524</v>
      </c>
      <c r="J10" s="239"/>
    </row>
    <row r="11" spans="2:10" ht="16.5" customHeight="1">
      <c r="B11" s="139"/>
      <c r="C11" s="238"/>
      <c r="D11" s="238"/>
      <c r="E11" s="135" t="s">
        <v>167</v>
      </c>
      <c r="F11" s="137" t="s">
        <v>168</v>
      </c>
      <c r="G11" s="138" t="s">
        <v>74</v>
      </c>
      <c r="H11" s="138" t="s">
        <v>353</v>
      </c>
      <c r="I11" s="239" t="s">
        <v>525</v>
      </c>
      <c r="J11" s="239"/>
    </row>
    <row r="12" spans="2:10" ht="16.5" customHeight="1">
      <c r="B12" s="139"/>
      <c r="C12" s="238"/>
      <c r="D12" s="238"/>
      <c r="E12" s="135" t="s">
        <v>127</v>
      </c>
      <c r="F12" s="137" t="s">
        <v>128</v>
      </c>
      <c r="G12" s="138" t="s">
        <v>355</v>
      </c>
      <c r="H12" s="138" t="s">
        <v>526</v>
      </c>
      <c r="I12" s="239" t="s">
        <v>527</v>
      </c>
      <c r="J12" s="239"/>
    </row>
    <row r="13" spans="2:10" ht="16.5" customHeight="1">
      <c r="B13" s="139"/>
      <c r="C13" s="238"/>
      <c r="D13" s="238"/>
      <c r="E13" s="135" t="s">
        <v>125</v>
      </c>
      <c r="F13" s="137" t="s">
        <v>126</v>
      </c>
      <c r="G13" s="138" t="s">
        <v>306</v>
      </c>
      <c r="H13" s="138" t="s">
        <v>74</v>
      </c>
      <c r="I13" s="239" t="s">
        <v>528</v>
      </c>
      <c r="J13" s="239"/>
    </row>
    <row r="14" spans="2:10" ht="19.5" customHeight="1">
      <c r="B14" s="131" t="s">
        <v>163</v>
      </c>
      <c r="C14" s="241"/>
      <c r="D14" s="241"/>
      <c r="E14" s="131"/>
      <c r="F14" s="132" t="s">
        <v>164</v>
      </c>
      <c r="G14" s="133" t="s">
        <v>307</v>
      </c>
      <c r="H14" s="133" t="s">
        <v>529</v>
      </c>
      <c r="I14" s="242" t="s">
        <v>530</v>
      </c>
      <c r="J14" s="242"/>
    </row>
    <row r="15" spans="2:10" ht="16.5" customHeight="1">
      <c r="B15" s="134"/>
      <c r="C15" s="240" t="s">
        <v>165</v>
      </c>
      <c r="D15" s="240"/>
      <c r="E15" s="136"/>
      <c r="F15" s="137" t="s">
        <v>166</v>
      </c>
      <c r="G15" s="138" t="s">
        <v>307</v>
      </c>
      <c r="H15" s="138" t="s">
        <v>529</v>
      </c>
      <c r="I15" s="239" t="s">
        <v>530</v>
      </c>
      <c r="J15" s="239"/>
    </row>
    <row r="16" spans="2:10" ht="16.5" customHeight="1">
      <c r="B16" s="139"/>
      <c r="C16" s="238"/>
      <c r="D16" s="238"/>
      <c r="E16" s="135" t="s">
        <v>180</v>
      </c>
      <c r="F16" s="137" t="s">
        <v>181</v>
      </c>
      <c r="G16" s="138" t="s">
        <v>531</v>
      </c>
      <c r="H16" s="138" t="s">
        <v>532</v>
      </c>
      <c r="I16" s="239" t="s">
        <v>122</v>
      </c>
      <c r="J16" s="239"/>
    </row>
    <row r="17" spans="2:10" ht="16.5" customHeight="1">
      <c r="B17" s="139"/>
      <c r="C17" s="238"/>
      <c r="D17" s="238"/>
      <c r="E17" s="135" t="s">
        <v>314</v>
      </c>
      <c r="F17" s="137" t="s">
        <v>315</v>
      </c>
      <c r="G17" s="138" t="s">
        <v>533</v>
      </c>
      <c r="H17" s="138" t="s">
        <v>534</v>
      </c>
      <c r="I17" s="239" t="s">
        <v>535</v>
      </c>
      <c r="J17" s="239"/>
    </row>
    <row r="18" spans="2:10" ht="16.5" customHeight="1">
      <c r="B18" s="139"/>
      <c r="C18" s="238"/>
      <c r="D18" s="238"/>
      <c r="E18" s="135" t="s">
        <v>167</v>
      </c>
      <c r="F18" s="137" t="s">
        <v>168</v>
      </c>
      <c r="G18" s="138" t="s">
        <v>169</v>
      </c>
      <c r="H18" s="138" t="s">
        <v>417</v>
      </c>
      <c r="I18" s="239" t="s">
        <v>536</v>
      </c>
      <c r="J18" s="239"/>
    </row>
    <row r="19" spans="2:10" ht="16.5" customHeight="1">
      <c r="B19" s="139"/>
      <c r="C19" s="238"/>
      <c r="D19" s="238"/>
      <c r="E19" s="135" t="s">
        <v>537</v>
      </c>
      <c r="F19" s="137" t="s">
        <v>538</v>
      </c>
      <c r="G19" s="138" t="s">
        <v>354</v>
      </c>
      <c r="H19" s="138" t="s">
        <v>539</v>
      </c>
      <c r="I19" s="239" t="s">
        <v>122</v>
      </c>
      <c r="J19" s="239"/>
    </row>
    <row r="20" spans="2:10" ht="16.5" customHeight="1">
      <c r="B20" s="139"/>
      <c r="C20" s="238"/>
      <c r="D20" s="238"/>
      <c r="E20" s="135" t="s">
        <v>303</v>
      </c>
      <c r="F20" s="137" t="s">
        <v>304</v>
      </c>
      <c r="G20" s="138" t="s">
        <v>525</v>
      </c>
      <c r="H20" s="138" t="s">
        <v>540</v>
      </c>
      <c r="I20" s="239" t="s">
        <v>354</v>
      </c>
      <c r="J20" s="239"/>
    </row>
    <row r="21" spans="2:10" ht="16.5" customHeight="1">
      <c r="B21" s="139"/>
      <c r="C21" s="238"/>
      <c r="D21" s="238"/>
      <c r="E21" s="135" t="s">
        <v>127</v>
      </c>
      <c r="F21" s="137" t="s">
        <v>128</v>
      </c>
      <c r="G21" s="138" t="s">
        <v>308</v>
      </c>
      <c r="H21" s="138" t="s">
        <v>541</v>
      </c>
      <c r="I21" s="239" t="s">
        <v>542</v>
      </c>
      <c r="J21" s="239"/>
    </row>
    <row r="22" spans="2:10" ht="16.5" customHeight="1">
      <c r="B22" s="139"/>
      <c r="C22" s="238"/>
      <c r="D22" s="238"/>
      <c r="E22" s="135" t="s">
        <v>125</v>
      </c>
      <c r="F22" s="137" t="s">
        <v>126</v>
      </c>
      <c r="G22" s="138" t="s">
        <v>309</v>
      </c>
      <c r="H22" s="138" t="s">
        <v>543</v>
      </c>
      <c r="I22" s="239" t="s">
        <v>544</v>
      </c>
      <c r="J22" s="239"/>
    </row>
    <row r="23" spans="2:10" ht="19.5" customHeight="1">
      <c r="B23" s="131" t="s">
        <v>310</v>
      </c>
      <c r="C23" s="241"/>
      <c r="D23" s="241"/>
      <c r="E23" s="131"/>
      <c r="F23" s="132" t="s">
        <v>311</v>
      </c>
      <c r="G23" s="133" t="s">
        <v>186</v>
      </c>
      <c r="H23" s="133" t="s">
        <v>545</v>
      </c>
      <c r="I23" s="242" t="s">
        <v>546</v>
      </c>
      <c r="J23" s="242"/>
    </row>
    <row r="24" spans="2:10" ht="16.5" customHeight="1">
      <c r="B24" s="134"/>
      <c r="C24" s="240" t="s">
        <v>312</v>
      </c>
      <c r="D24" s="240"/>
      <c r="E24" s="136"/>
      <c r="F24" s="137" t="s">
        <v>313</v>
      </c>
      <c r="G24" s="138" t="s">
        <v>184</v>
      </c>
      <c r="H24" s="138" t="s">
        <v>545</v>
      </c>
      <c r="I24" s="239" t="s">
        <v>547</v>
      </c>
      <c r="J24" s="239"/>
    </row>
    <row r="25" spans="2:10" ht="16.5" customHeight="1">
      <c r="B25" s="139"/>
      <c r="C25" s="238"/>
      <c r="D25" s="238"/>
      <c r="E25" s="135" t="s">
        <v>314</v>
      </c>
      <c r="F25" s="137" t="s">
        <v>315</v>
      </c>
      <c r="G25" s="138" t="s">
        <v>149</v>
      </c>
      <c r="H25" s="138" t="s">
        <v>548</v>
      </c>
      <c r="I25" s="239" t="s">
        <v>155</v>
      </c>
      <c r="J25" s="239"/>
    </row>
    <row r="26" spans="2:10" ht="21" customHeight="1">
      <c r="B26" s="139"/>
      <c r="C26" s="238"/>
      <c r="D26" s="238"/>
      <c r="E26" s="135" t="s">
        <v>549</v>
      </c>
      <c r="F26" s="137" t="s">
        <v>550</v>
      </c>
      <c r="G26" s="138" t="s">
        <v>551</v>
      </c>
      <c r="H26" s="138" t="s">
        <v>552</v>
      </c>
      <c r="I26" s="239" t="s">
        <v>553</v>
      </c>
      <c r="J26" s="239"/>
    </row>
    <row r="27" spans="2:10" ht="19.5" customHeight="1">
      <c r="B27" s="131" t="s">
        <v>554</v>
      </c>
      <c r="C27" s="241"/>
      <c r="D27" s="241"/>
      <c r="E27" s="131"/>
      <c r="F27" s="132" t="s">
        <v>555</v>
      </c>
      <c r="G27" s="133" t="s">
        <v>556</v>
      </c>
      <c r="H27" s="133" t="s">
        <v>557</v>
      </c>
      <c r="I27" s="242" t="s">
        <v>558</v>
      </c>
      <c r="J27" s="242"/>
    </row>
    <row r="28" spans="2:10" ht="16.5" customHeight="1">
      <c r="B28" s="134"/>
      <c r="C28" s="240" t="s">
        <v>559</v>
      </c>
      <c r="D28" s="240"/>
      <c r="E28" s="136"/>
      <c r="F28" s="137" t="s">
        <v>212</v>
      </c>
      <c r="G28" s="138" t="s">
        <v>556</v>
      </c>
      <c r="H28" s="138" t="s">
        <v>557</v>
      </c>
      <c r="I28" s="239" t="s">
        <v>558</v>
      </c>
      <c r="J28" s="239"/>
    </row>
    <row r="29" spans="2:10" ht="19.5" customHeight="1">
      <c r="B29" s="139"/>
      <c r="C29" s="238"/>
      <c r="D29" s="238"/>
      <c r="E29" s="135" t="s">
        <v>170</v>
      </c>
      <c r="F29" s="137" t="s">
        <v>171</v>
      </c>
      <c r="G29" s="138" t="s">
        <v>551</v>
      </c>
      <c r="H29" s="138" t="s">
        <v>201</v>
      </c>
      <c r="I29" s="239" t="s">
        <v>560</v>
      </c>
      <c r="J29" s="239"/>
    </row>
    <row r="30" spans="2:10" ht="19.5" customHeight="1">
      <c r="B30" s="139"/>
      <c r="C30" s="238"/>
      <c r="D30" s="238"/>
      <c r="E30" s="135" t="s">
        <v>561</v>
      </c>
      <c r="F30" s="137" t="s">
        <v>562</v>
      </c>
      <c r="G30" s="138" t="s">
        <v>149</v>
      </c>
      <c r="H30" s="138" t="s">
        <v>563</v>
      </c>
      <c r="I30" s="239" t="s">
        <v>564</v>
      </c>
      <c r="J30" s="239"/>
    </row>
    <row r="31" spans="2:10" ht="19.5" customHeight="1">
      <c r="B31" s="139"/>
      <c r="C31" s="238"/>
      <c r="D31" s="238"/>
      <c r="E31" s="135" t="s">
        <v>305</v>
      </c>
      <c r="F31" s="137" t="s">
        <v>128</v>
      </c>
      <c r="G31" s="138" t="s">
        <v>565</v>
      </c>
      <c r="H31" s="138" t="s">
        <v>566</v>
      </c>
      <c r="I31" s="239" t="s">
        <v>567</v>
      </c>
      <c r="J31" s="239"/>
    </row>
    <row r="32" spans="2:10" ht="19.5" customHeight="1">
      <c r="B32" s="131" t="s">
        <v>172</v>
      </c>
      <c r="C32" s="241"/>
      <c r="D32" s="241"/>
      <c r="E32" s="131"/>
      <c r="F32" s="132" t="s">
        <v>173</v>
      </c>
      <c r="G32" s="133" t="s">
        <v>316</v>
      </c>
      <c r="H32" s="133" t="s">
        <v>568</v>
      </c>
      <c r="I32" s="242" t="s">
        <v>569</v>
      </c>
      <c r="J32" s="242"/>
    </row>
    <row r="33" spans="2:10" ht="19.5" customHeight="1">
      <c r="B33" s="134"/>
      <c r="C33" s="240" t="s">
        <v>570</v>
      </c>
      <c r="D33" s="240"/>
      <c r="E33" s="136"/>
      <c r="F33" s="137" t="s">
        <v>571</v>
      </c>
      <c r="G33" s="138" t="s">
        <v>572</v>
      </c>
      <c r="H33" s="138" t="s">
        <v>573</v>
      </c>
      <c r="I33" s="239" t="s">
        <v>574</v>
      </c>
      <c r="J33" s="239"/>
    </row>
    <row r="34" spans="2:10" ht="16.5" customHeight="1">
      <c r="B34" s="139"/>
      <c r="C34" s="238"/>
      <c r="D34" s="238"/>
      <c r="E34" s="135" t="s">
        <v>575</v>
      </c>
      <c r="F34" s="137" t="s">
        <v>576</v>
      </c>
      <c r="G34" s="138" t="s">
        <v>577</v>
      </c>
      <c r="H34" s="138" t="s">
        <v>573</v>
      </c>
      <c r="I34" s="239" t="s">
        <v>578</v>
      </c>
      <c r="J34" s="239"/>
    </row>
    <row r="35" spans="2:10" ht="16.5" customHeight="1">
      <c r="B35" s="134"/>
      <c r="C35" s="240" t="s">
        <v>174</v>
      </c>
      <c r="D35" s="240"/>
      <c r="E35" s="136"/>
      <c r="F35" s="137" t="s">
        <v>175</v>
      </c>
      <c r="G35" s="138" t="s">
        <v>579</v>
      </c>
      <c r="H35" s="138" t="s">
        <v>389</v>
      </c>
      <c r="I35" s="239" t="s">
        <v>580</v>
      </c>
      <c r="J35" s="239"/>
    </row>
    <row r="36" spans="2:10" ht="16.5" customHeight="1">
      <c r="B36" s="139"/>
      <c r="C36" s="238"/>
      <c r="D36" s="238"/>
      <c r="E36" s="135" t="s">
        <v>170</v>
      </c>
      <c r="F36" s="137" t="s">
        <v>171</v>
      </c>
      <c r="G36" s="138" t="s">
        <v>581</v>
      </c>
      <c r="H36" s="138" t="s">
        <v>389</v>
      </c>
      <c r="I36" s="239" t="s">
        <v>582</v>
      </c>
      <c r="J36" s="239"/>
    </row>
    <row r="37" spans="2:10" ht="16.5" customHeight="1">
      <c r="B37" s="134"/>
      <c r="C37" s="240" t="s">
        <v>391</v>
      </c>
      <c r="D37" s="240"/>
      <c r="E37" s="136"/>
      <c r="F37" s="137" t="s">
        <v>392</v>
      </c>
      <c r="G37" s="138" t="s">
        <v>583</v>
      </c>
      <c r="H37" s="138" t="s">
        <v>584</v>
      </c>
      <c r="I37" s="239" t="s">
        <v>585</v>
      </c>
      <c r="J37" s="239"/>
    </row>
    <row r="38" spans="2:10" ht="16.5" customHeight="1">
      <c r="B38" s="139"/>
      <c r="C38" s="238"/>
      <c r="D38" s="238"/>
      <c r="E38" s="135" t="s">
        <v>586</v>
      </c>
      <c r="F38" s="137" t="s">
        <v>587</v>
      </c>
      <c r="G38" s="138" t="s">
        <v>149</v>
      </c>
      <c r="H38" s="138" t="s">
        <v>548</v>
      </c>
      <c r="I38" s="239" t="s">
        <v>155</v>
      </c>
      <c r="J38" s="239"/>
    </row>
    <row r="39" spans="2:10" ht="16.5" customHeight="1">
      <c r="B39" s="139"/>
      <c r="C39" s="238"/>
      <c r="D39" s="238"/>
      <c r="E39" s="135" t="s">
        <v>170</v>
      </c>
      <c r="F39" s="137" t="s">
        <v>171</v>
      </c>
      <c r="G39" s="138" t="s">
        <v>588</v>
      </c>
      <c r="H39" s="138" t="s">
        <v>589</v>
      </c>
      <c r="I39" s="239" t="s">
        <v>590</v>
      </c>
      <c r="J39" s="239"/>
    </row>
    <row r="40" spans="2:10" ht="16.5" customHeight="1">
      <c r="B40" s="134"/>
      <c r="C40" s="240" t="s">
        <v>398</v>
      </c>
      <c r="D40" s="240"/>
      <c r="E40" s="136"/>
      <c r="F40" s="137" t="s">
        <v>212</v>
      </c>
      <c r="G40" s="138" t="s">
        <v>591</v>
      </c>
      <c r="H40" s="138" t="s">
        <v>592</v>
      </c>
      <c r="I40" s="239" t="s">
        <v>593</v>
      </c>
      <c r="J40" s="239"/>
    </row>
    <row r="41" spans="2:10" ht="34.5" customHeight="1">
      <c r="B41" s="139"/>
      <c r="C41" s="238"/>
      <c r="D41" s="238"/>
      <c r="E41" s="135" t="s">
        <v>594</v>
      </c>
      <c r="F41" s="137" t="s">
        <v>595</v>
      </c>
      <c r="G41" s="138" t="s">
        <v>596</v>
      </c>
      <c r="H41" s="138" t="s">
        <v>592</v>
      </c>
      <c r="I41" s="239" t="s">
        <v>597</v>
      </c>
      <c r="J41" s="239"/>
    </row>
    <row r="42" spans="2:10" ht="24" customHeight="1">
      <c r="B42" s="131" t="s">
        <v>794</v>
      </c>
      <c r="C42" s="241"/>
      <c r="D42" s="241"/>
      <c r="E42" s="131"/>
      <c r="F42" s="132" t="s">
        <v>795</v>
      </c>
      <c r="G42" s="133" t="s">
        <v>796</v>
      </c>
      <c r="H42" s="133" t="s">
        <v>797</v>
      </c>
      <c r="I42" s="242" t="s">
        <v>798</v>
      </c>
      <c r="J42" s="242"/>
    </row>
    <row r="43" spans="2:10" ht="16.5" customHeight="1">
      <c r="B43" s="134"/>
      <c r="C43" s="240" t="s">
        <v>799</v>
      </c>
      <c r="D43" s="240"/>
      <c r="E43" s="136"/>
      <c r="F43" s="137" t="s">
        <v>800</v>
      </c>
      <c r="G43" s="138" t="s">
        <v>122</v>
      </c>
      <c r="H43" s="138" t="s">
        <v>797</v>
      </c>
      <c r="I43" s="239" t="s">
        <v>797</v>
      </c>
      <c r="J43" s="239"/>
    </row>
    <row r="44" spans="2:10" ht="16.5" customHeight="1">
      <c r="B44" s="139"/>
      <c r="C44" s="238"/>
      <c r="D44" s="238"/>
      <c r="E44" s="135" t="s">
        <v>176</v>
      </c>
      <c r="F44" s="137" t="s">
        <v>177</v>
      </c>
      <c r="G44" s="138" t="s">
        <v>122</v>
      </c>
      <c r="H44" s="138" t="s">
        <v>801</v>
      </c>
      <c r="I44" s="239" t="s">
        <v>801</v>
      </c>
      <c r="J44" s="239"/>
    </row>
    <row r="45" spans="2:10" ht="16.5" customHeight="1">
      <c r="B45" s="139"/>
      <c r="C45" s="238"/>
      <c r="D45" s="238"/>
      <c r="E45" s="135" t="s">
        <v>178</v>
      </c>
      <c r="F45" s="137" t="s">
        <v>179</v>
      </c>
      <c r="G45" s="138" t="s">
        <v>122</v>
      </c>
      <c r="H45" s="138" t="s">
        <v>802</v>
      </c>
      <c r="I45" s="239" t="s">
        <v>802</v>
      </c>
      <c r="J45" s="239"/>
    </row>
    <row r="46" spans="2:10" ht="16.5" customHeight="1">
      <c r="B46" s="139"/>
      <c r="C46" s="238"/>
      <c r="D46" s="238"/>
      <c r="E46" s="135" t="s">
        <v>180</v>
      </c>
      <c r="F46" s="137" t="s">
        <v>181</v>
      </c>
      <c r="G46" s="138" t="s">
        <v>122</v>
      </c>
      <c r="H46" s="138" t="s">
        <v>803</v>
      </c>
      <c r="I46" s="239" t="s">
        <v>803</v>
      </c>
      <c r="J46" s="239"/>
    </row>
    <row r="47" spans="2:10" ht="16.5" customHeight="1">
      <c r="B47" s="139"/>
      <c r="C47" s="238"/>
      <c r="D47" s="238"/>
      <c r="E47" s="135" t="s">
        <v>314</v>
      </c>
      <c r="F47" s="137" t="s">
        <v>315</v>
      </c>
      <c r="G47" s="138" t="s">
        <v>122</v>
      </c>
      <c r="H47" s="138" t="s">
        <v>804</v>
      </c>
      <c r="I47" s="239" t="s">
        <v>804</v>
      </c>
      <c r="J47" s="239"/>
    </row>
    <row r="48" spans="2:10" ht="16.5" customHeight="1">
      <c r="B48" s="139"/>
      <c r="C48" s="238"/>
      <c r="D48" s="238"/>
      <c r="E48" s="135" t="s">
        <v>197</v>
      </c>
      <c r="F48" s="137" t="s">
        <v>198</v>
      </c>
      <c r="G48" s="138" t="s">
        <v>122</v>
      </c>
      <c r="H48" s="138" t="s">
        <v>805</v>
      </c>
      <c r="I48" s="239" t="s">
        <v>805</v>
      </c>
      <c r="J48" s="239"/>
    </row>
    <row r="49" spans="2:10" ht="16.5" customHeight="1">
      <c r="B49" s="139"/>
      <c r="C49" s="238"/>
      <c r="D49" s="238"/>
      <c r="E49" s="135" t="s">
        <v>170</v>
      </c>
      <c r="F49" s="137" t="s">
        <v>171</v>
      </c>
      <c r="G49" s="138" t="s">
        <v>122</v>
      </c>
      <c r="H49" s="138" t="s">
        <v>806</v>
      </c>
      <c r="I49" s="239" t="s">
        <v>806</v>
      </c>
      <c r="J49" s="239"/>
    </row>
    <row r="50" spans="2:10" ht="16.5" customHeight="1">
      <c r="B50" s="139"/>
      <c r="C50" s="238"/>
      <c r="D50" s="238"/>
      <c r="E50" s="135" t="s">
        <v>807</v>
      </c>
      <c r="F50" s="137" t="s">
        <v>808</v>
      </c>
      <c r="G50" s="138" t="s">
        <v>122</v>
      </c>
      <c r="H50" s="138" t="s">
        <v>809</v>
      </c>
      <c r="I50" s="239" t="s">
        <v>809</v>
      </c>
      <c r="J50" s="239"/>
    </row>
    <row r="51" spans="2:10" ht="19.5" customHeight="1">
      <c r="B51" s="131" t="s">
        <v>191</v>
      </c>
      <c r="C51" s="241"/>
      <c r="D51" s="241"/>
      <c r="E51" s="131"/>
      <c r="F51" s="132" t="s">
        <v>192</v>
      </c>
      <c r="G51" s="133" t="s">
        <v>356</v>
      </c>
      <c r="H51" s="133" t="s">
        <v>317</v>
      </c>
      <c r="I51" s="242" t="s">
        <v>598</v>
      </c>
      <c r="J51" s="242"/>
    </row>
    <row r="52" spans="2:10" ht="21" customHeight="1">
      <c r="B52" s="134"/>
      <c r="C52" s="240" t="s">
        <v>193</v>
      </c>
      <c r="D52" s="240"/>
      <c r="E52" s="136"/>
      <c r="F52" s="137" t="s">
        <v>194</v>
      </c>
      <c r="G52" s="138" t="s">
        <v>318</v>
      </c>
      <c r="H52" s="138" t="s">
        <v>317</v>
      </c>
      <c r="I52" s="239" t="s">
        <v>599</v>
      </c>
      <c r="J52" s="239"/>
    </row>
    <row r="53" spans="2:10" ht="16.5" customHeight="1">
      <c r="B53" s="139"/>
      <c r="C53" s="238"/>
      <c r="D53" s="238"/>
      <c r="E53" s="135" t="s">
        <v>195</v>
      </c>
      <c r="F53" s="137" t="s">
        <v>196</v>
      </c>
      <c r="G53" s="138" t="s">
        <v>318</v>
      </c>
      <c r="H53" s="138" t="s">
        <v>317</v>
      </c>
      <c r="I53" s="239" t="s">
        <v>599</v>
      </c>
      <c r="J53" s="239"/>
    </row>
    <row r="54" spans="2:10" ht="19.5" customHeight="1">
      <c r="B54" s="131" t="s">
        <v>141</v>
      </c>
      <c r="C54" s="241"/>
      <c r="D54" s="241"/>
      <c r="E54" s="131"/>
      <c r="F54" s="132" t="s">
        <v>142</v>
      </c>
      <c r="G54" s="133" t="s">
        <v>600</v>
      </c>
      <c r="H54" s="133" t="s">
        <v>601</v>
      </c>
      <c r="I54" s="242" t="s">
        <v>602</v>
      </c>
      <c r="J54" s="242"/>
    </row>
    <row r="55" spans="2:10" ht="16.5" customHeight="1">
      <c r="B55" s="134"/>
      <c r="C55" s="240" t="s">
        <v>143</v>
      </c>
      <c r="D55" s="240"/>
      <c r="E55" s="136"/>
      <c r="F55" s="137" t="s">
        <v>144</v>
      </c>
      <c r="G55" s="138" t="s">
        <v>603</v>
      </c>
      <c r="H55" s="138" t="s">
        <v>604</v>
      </c>
      <c r="I55" s="239" t="s">
        <v>605</v>
      </c>
      <c r="J55" s="239"/>
    </row>
    <row r="56" spans="2:10" ht="16.5" customHeight="1">
      <c r="B56" s="139"/>
      <c r="C56" s="238"/>
      <c r="D56" s="238"/>
      <c r="E56" s="135" t="s">
        <v>176</v>
      </c>
      <c r="F56" s="137" t="s">
        <v>177</v>
      </c>
      <c r="G56" s="138" t="s">
        <v>606</v>
      </c>
      <c r="H56" s="138" t="s">
        <v>607</v>
      </c>
      <c r="I56" s="239" t="s">
        <v>608</v>
      </c>
      <c r="J56" s="239"/>
    </row>
    <row r="57" spans="2:10" ht="16.5" customHeight="1">
      <c r="B57" s="139"/>
      <c r="C57" s="238"/>
      <c r="D57" s="238"/>
      <c r="E57" s="135" t="s">
        <v>178</v>
      </c>
      <c r="F57" s="137" t="s">
        <v>179</v>
      </c>
      <c r="G57" s="138" t="s">
        <v>609</v>
      </c>
      <c r="H57" s="138" t="s">
        <v>610</v>
      </c>
      <c r="I57" s="239" t="s">
        <v>611</v>
      </c>
      <c r="J57" s="239"/>
    </row>
    <row r="58" spans="2:10" ht="16.5" customHeight="1">
      <c r="B58" s="139"/>
      <c r="C58" s="238"/>
      <c r="D58" s="238"/>
      <c r="E58" s="135" t="s">
        <v>180</v>
      </c>
      <c r="F58" s="137" t="s">
        <v>181</v>
      </c>
      <c r="G58" s="138" t="s">
        <v>612</v>
      </c>
      <c r="H58" s="138" t="s">
        <v>613</v>
      </c>
      <c r="I58" s="239" t="s">
        <v>614</v>
      </c>
      <c r="J58" s="239"/>
    </row>
    <row r="59" spans="2:10" ht="16.5" customHeight="1">
      <c r="B59" s="139"/>
      <c r="C59" s="238"/>
      <c r="D59" s="238"/>
      <c r="E59" s="135" t="s">
        <v>615</v>
      </c>
      <c r="F59" s="137" t="s">
        <v>616</v>
      </c>
      <c r="G59" s="138" t="s">
        <v>617</v>
      </c>
      <c r="H59" s="138" t="s">
        <v>353</v>
      </c>
      <c r="I59" s="239" t="s">
        <v>618</v>
      </c>
      <c r="J59" s="239"/>
    </row>
    <row r="60" spans="2:10" ht="16.5" customHeight="1">
      <c r="B60" s="139"/>
      <c r="C60" s="238"/>
      <c r="D60" s="238"/>
      <c r="E60" s="135" t="s">
        <v>167</v>
      </c>
      <c r="F60" s="137" t="s">
        <v>168</v>
      </c>
      <c r="G60" s="138" t="s">
        <v>619</v>
      </c>
      <c r="H60" s="138" t="s">
        <v>620</v>
      </c>
      <c r="I60" s="239" t="s">
        <v>621</v>
      </c>
      <c r="J60" s="239"/>
    </row>
    <row r="61" spans="2:10" ht="16.5" customHeight="1">
      <c r="B61" s="139"/>
      <c r="C61" s="238"/>
      <c r="D61" s="238"/>
      <c r="E61" s="135" t="s">
        <v>170</v>
      </c>
      <c r="F61" s="137" t="s">
        <v>171</v>
      </c>
      <c r="G61" s="138" t="s">
        <v>622</v>
      </c>
      <c r="H61" s="138" t="s">
        <v>353</v>
      </c>
      <c r="I61" s="239" t="s">
        <v>623</v>
      </c>
      <c r="J61" s="239"/>
    </row>
    <row r="62" spans="2:10" ht="16.5" customHeight="1">
      <c r="B62" s="139"/>
      <c r="C62" s="238"/>
      <c r="D62" s="238"/>
      <c r="E62" s="135" t="s">
        <v>182</v>
      </c>
      <c r="F62" s="137" t="s">
        <v>183</v>
      </c>
      <c r="G62" s="138" t="s">
        <v>624</v>
      </c>
      <c r="H62" s="138" t="s">
        <v>625</v>
      </c>
      <c r="I62" s="239" t="s">
        <v>626</v>
      </c>
      <c r="J62" s="239"/>
    </row>
    <row r="63" spans="2:10" ht="16.5" customHeight="1">
      <c r="B63" s="139"/>
      <c r="C63" s="238"/>
      <c r="D63" s="238"/>
      <c r="E63" s="135" t="s">
        <v>125</v>
      </c>
      <c r="F63" s="137" t="s">
        <v>126</v>
      </c>
      <c r="G63" s="138" t="s">
        <v>122</v>
      </c>
      <c r="H63" s="138" t="s">
        <v>627</v>
      </c>
      <c r="I63" s="239" t="s">
        <v>627</v>
      </c>
      <c r="J63" s="239"/>
    </row>
    <row r="64" spans="2:10" ht="16.5" customHeight="1">
      <c r="B64" s="134"/>
      <c r="C64" s="240" t="s">
        <v>472</v>
      </c>
      <c r="D64" s="240"/>
      <c r="E64" s="136"/>
      <c r="F64" s="137" t="s">
        <v>473</v>
      </c>
      <c r="G64" s="138" t="s">
        <v>628</v>
      </c>
      <c r="H64" s="138" t="s">
        <v>629</v>
      </c>
      <c r="I64" s="239" t="s">
        <v>630</v>
      </c>
      <c r="J64" s="239"/>
    </row>
    <row r="65" spans="2:10" ht="16.5" customHeight="1">
      <c r="B65" s="139"/>
      <c r="C65" s="238"/>
      <c r="D65" s="238"/>
      <c r="E65" s="135" t="s">
        <v>615</v>
      </c>
      <c r="F65" s="137" t="s">
        <v>616</v>
      </c>
      <c r="G65" s="138" t="s">
        <v>631</v>
      </c>
      <c r="H65" s="138" t="s">
        <v>632</v>
      </c>
      <c r="I65" s="239" t="s">
        <v>158</v>
      </c>
      <c r="J65" s="239"/>
    </row>
    <row r="66" spans="2:10" ht="16.5" customHeight="1">
      <c r="B66" s="139"/>
      <c r="C66" s="238"/>
      <c r="D66" s="238"/>
      <c r="E66" s="135" t="s">
        <v>182</v>
      </c>
      <c r="F66" s="137" t="s">
        <v>183</v>
      </c>
      <c r="G66" s="138" t="s">
        <v>633</v>
      </c>
      <c r="H66" s="138" t="s">
        <v>634</v>
      </c>
      <c r="I66" s="239" t="s">
        <v>635</v>
      </c>
      <c r="J66" s="239"/>
    </row>
    <row r="67" spans="2:10" ht="16.5" customHeight="1">
      <c r="B67" s="134"/>
      <c r="C67" s="240" t="s">
        <v>150</v>
      </c>
      <c r="D67" s="240"/>
      <c r="E67" s="136"/>
      <c r="F67" s="137" t="s">
        <v>481</v>
      </c>
      <c r="G67" s="138" t="s">
        <v>636</v>
      </c>
      <c r="H67" s="138" t="s">
        <v>637</v>
      </c>
      <c r="I67" s="239" t="s">
        <v>638</v>
      </c>
      <c r="J67" s="239"/>
    </row>
    <row r="68" spans="2:10" ht="21" customHeight="1">
      <c r="B68" s="139"/>
      <c r="C68" s="238"/>
      <c r="D68" s="238"/>
      <c r="E68" s="135" t="s">
        <v>225</v>
      </c>
      <c r="F68" s="137" t="s">
        <v>639</v>
      </c>
      <c r="G68" s="138" t="s">
        <v>640</v>
      </c>
      <c r="H68" s="138" t="s">
        <v>641</v>
      </c>
      <c r="I68" s="239" t="s">
        <v>122</v>
      </c>
      <c r="J68" s="239"/>
    </row>
    <row r="69" spans="2:10" ht="16.5" customHeight="1">
      <c r="B69" s="139"/>
      <c r="C69" s="238"/>
      <c r="D69" s="238"/>
      <c r="E69" s="135" t="s">
        <v>197</v>
      </c>
      <c r="F69" s="137" t="s">
        <v>198</v>
      </c>
      <c r="G69" s="138" t="s">
        <v>810</v>
      </c>
      <c r="H69" s="138" t="s">
        <v>811</v>
      </c>
      <c r="I69" s="239" t="s">
        <v>812</v>
      </c>
      <c r="J69" s="239"/>
    </row>
    <row r="70" spans="2:10" ht="16.5" customHeight="1">
      <c r="B70" s="139"/>
      <c r="C70" s="238"/>
      <c r="D70" s="238"/>
      <c r="E70" s="135" t="s">
        <v>615</v>
      </c>
      <c r="F70" s="137" t="s">
        <v>616</v>
      </c>
      <c r="G70" s="138" t="s">
        <v>642</v>
      </c>
      <c r="H70" s="138" t="s">
        <v>643</v>
      </c>
      <c r="I70" s="239" t="s">
        <v>644</v>
      </c>
      <c r="J70" s="239"/>
    </row>
    <row r="71" spans="2:10" ht="16.5" customHeight="1">
      <c r="B71" s="139"/>
      <c r="C71" s="238"/>
      <c r="D71" s="238"/>
      <c r="E71" s="135" t="s">
        <v>813</v>
      </c>
      <c r="F71" s="137" t="s">
        <v>814</v>
      </c>
      <c r="G71" s="138" t="s">
        <v>815</v>
      </c>
      <c r="H71" s="138" t="s">
        <v>816</v>
      </c>
      <c r="I71" s="239" t="s">
        <v>817</v>
      </c>
      <c r="J71" s="239"/>
    </row>
    <row r="72" spans="2:10" ht="16.5" customHeight="1">
      <c r="B72" s="139"/>
      <c r="C72" s="238"/>
      <c r="D72" s="238"/>
      <c r="E72" s="135" t="s">
        <v>182</v>
      </c>
      <c r="F72" s="137" t="s">
        <v>183</v>
      </c>
      <c r="G72" s="138" t="s">
        <v>560</v>
      </c>
      <c r="H72" s="138" t="s">
        <v>645</v>
      </c>
      <c r="I72" s="239" t="s">
        <v>646</v>
      </c>
      <c r="J72" s="239"/>
    </row>
    <row r="73" spans="2:10" ht="16.5" customHeight="1">
      <c r="B73" s="134"/>
      <c r="C73" s="240" t="s">
        <v>151</v>
      </c>
      <c r="D73" s="240"/>
      <c r="E73" s="136"/>
      <c r="F73" s="137" t="s">
        <v>152</v>
      </c>
      <c r="G73" s="138" t="s">
        <v>647</v>
      </c>
      <c r="H73" s="138" t="s">
        <v>648</v>
      </c>
      <c r="I73" s="239" t="s">
        <v>649</v>
      </c>
      <c r="J73" s="239"/>
    </row>
    <row r="74" spans="2:10" ht="16.5" customHeight="1">
      <c r="B74" s="139"/>
      <c r="C74" s="238"/>
      <c r="D74" s="238"/>
      <c r="E74" s="135" t="s">
        <v>176</v>
      </c>
      <c r="F74" s="137" t="s">
        <v>177</v>
      </c>
      <c r="G74" s="138" t="s">
        <v>319</v>
      </c>
      <c r="H74" s="138" t="s">
        <v>650</v>
      </c>
      <c r="I74" s="239" t="s">
        <v>651</v>
      </c>
      <c r="J74" s="239"/>
    </row>
    <row r="75" spans="2:10" ht="16.5" customHeight="1">
      <c r="B75" s="139"/>
      <c r="C75" s="238"/>
      <c r="D75" s="238"/>
      <c r="E75" s="135" t="s">
        <v>178</v>
      </c>
      <c r="F75" s="137" t="s">
        <v>179</v>
      </c>
      <c r="G75" s="138" t="s">
        <v>320</v>
      </c>
      <c r="H75" s="138" t="s">
        <v>652</v>
      </c>
      <c r="I75" s="239" t="s">
        <v>653</v>
      </c>
      <c r="J75" s="239"/>
    </row>
    <row r="76" spans="2:10" ht="16.5" customHeight="1">
      <c r="B76" s="139"/>
      <c r="C76" s="238"/>
      <c r="D76" s="238"/>
      <c r="E76" s="135" t="s">
        <v>180</v>
      </c>
      <c r="F76" s="137" t="s">
        <v>181</v>
      </c>
      <c r="G76" s="138" t="s">
        <v>321</v>
      </c>
      <c r="H76" s="138" t="s">
        <v>654</v>
      </c>
      <c r="I76" s="239" t="s">
        <v>655</v>
      </c>
      <c r="J76" s="239"/>
    </row>
    <row r="77" spans="2:10" ht="16.5" customHeight="1">
      <c r="B77" s="139"/>
      <c r="C77" s="238"/>
      <c r="D77" s="238"/>
      <c r="E77" s="135" t="s">
        <v>197</v>
      </c>
      <c r="F77" s="137" t="s">
        <v>198</v>
      </c>
      <c r="G77" s="138" t="s">
        <v>656</v>
      </c>
      <c r="H77" s="138" t="s">
        <v>657</v>
      </c>
      <c r="I77" s="239" t="s">
        <v>658</v>
      </c>
      <c r="J77" s="239"/>
    </row>
    <row r="78" spans="2:10" ht="16.5" customHeight="1">
      <c r="B78" s="139"/>
      <c r="C78" s="238"/>
      <c r="D78" s="238"/>
      <c r="E78" s="135" t="s">
        <v>182</v>
      </c>
      <c r="F78" s="137" t="s">
        <v>183</v>
      </c>
      <c r="G78" s="138" t="s">
        <v>560</v>
      </c>
      <c r="H78" s="138" t="s">
        <v>659</v>
      </c>
      <c r="I78" s="239" t="s">
        <v>660</v>
      </c>
      <c r="J78" s="239"/>
    </row>
    <row r="79" spans="2:10" ht="16.5" customHeight="1">
      <c r="B79" s="134"/>
      <c r="C79" s="240" t="s">
        <v>661</v>
      </c>
      <c r="D79" s="240"/>
      <c r="E79" s="136"/>
      <c r="F79" s="137" t="s">
        <v>662</v>
      </c>
      <c r="G79" s="138" t="s">
        <v>663</v>
      </c>
      <c r="H79" s="138" t="s">
        <v>664</v>
      </c>
      <c r="I79" s="239" t="s">
        <v>665</v>
      </c>
      <c r="J79" s="239"/>
    </row>
    <row r="80" spans="2:10" ht="16.5" customHeight="1">
      <c r="B80" s="139"/>
      <c r="C80" s="238"/>
      <c r="D80" s="238"/>
      <c r="E80" s="135" t="s">
        <v>170</v>
      </c>
      <c r="F80" s="137" t="s">
        <v>171</v>
      </c>
      <c r="G80" s="138" t="s">
        <v>663</v>
      </c>
      <c r="H80" s="138" t="s">
        <v>664</v>
      </c>
      <c r="I80" s="239" t="s">
        <v>665</v>
      </c>
      <c r="J80" s="239"/>
    </row>
    <row r="81" spans="2:10" ht="16.5" customHeight="1">
      <c r="B81" s="134"/>
      <c r="C81" s="240" t="s">
        <v>666</v>
      </c>
      <c r="D81" s="240"/>
      <c r="E81" s="136"/>
      <c r="F81" s="137" t="s">
        <v>667</v>
      </c>
      <c r="G81" s="138" t="s">
        <v>668</v>
      </c>
      <c r="H81" s="138" t="s">
        <v>302</v>
      </c>
      <c r="I81" s="239" t="s">
        <v>669</v>
      </c>
      <c r="J81" s="239"/>
    </row>
    <row r="82" spans="2:10" ht="16.5" customHeight="1">
      <c r="B82" s="139"/>
      <c r="C82" s="238"/>
      <c r="D82" s="238"/>
      <c r="E82" s="135" t="s">
        <v>170</v>
      </c>
      <c r="F82" s="137" t="s">
        <v>171</v>
      </c>
      <c r="G82" s="138" t="s">
        <v>670</v>
      </c>
      <c r="H82" s="138" t="s">
        <v>302</v>
      </c>
      <c r="I82" s="239" t="s">
        <v>671</v>
      </c>
      <c r="J82" s="239"/>
    </row>
    <row r="83" spans="2:10" ht="16.5" customHeight="1">
      <c r="B83" s="134"/>
      <c r="C83" s="240" t="s">
        <v>672</v>
      </c>
      <c r="D83" s="240"/>
      <c r="E83" s="136"/>
      <c r="F83" s="137" t="s">
        <v>673</v>
      </c>
      <c r="G83" s="138" t="s">
        <v>674</v>
      </c>
      <c r="H83" s="138" t="s">
        <v>185</v>
      </c>
      <c r="I83" s="239" t="s">
        <v>675</v>
      </c>
      <c r="J83" s="239"/>
    </row>
    <row r="84" spans="2:10" ht="16.5" customHeight="1">
      <c r="B84" s="139"/>
      <c r="C84" s="238"/>
      <c r="D84" s="238"/>
      <c r="E84" s="135" t="s">
        <v>197</v>
      </c>
      <c r="F84" s="137" t="s">
        <v>198</v>
      </c>
      <c r="G84" s="138" t="s">
        <v>676</v>
      </c>
      <c r="H84" s="138" t="s">
        <v>677</v>
      </c>
      <c r="I84" s="239" t="s">
        <v>678</v>
      </c>
      <c r="J84" s="239"/>
    </row>
    <row r="85" spans="2:10" ht="16.5" customHeight="1">
      <c r="B85" s="139"/>
      <c r="C85" s="238"/>
      <c r="D85" s="238"/>
      <c r="E85" s="135" t="s">
        <v>125</v>
      </c>
      <c r="F85" s="137" t="s">
        <v>126</v>
      </c>
      <c r="G85" s="138" t="s">
        <v>122</v>
      </c>
      <c r="H85" s="138" t="s">
        <v>352</v>
      </c>
      <c r="I85" s="239" t="s">
        <v>352</v>
      </c>
      <c r="J85" s="239"/>
    </row>
    <row r="86" spans="2:10" ht="44.25" customHeight="1">
      <c r="B86" s="134"/>
      <c r="C86" s="240" t="s">
        <v>679</v>
      </c>
      <c r="D86" s="240"/>
      <c r="E86" s="136"/>
      <c r="F86" s="137" t="s">
        <v>680</v>
      </c>
      <c r="G86" s="138" t="s">
        <v>681</v>
      </c>
      <c r="H86" s="138" t="s">
        <v>325</v>
      </c>
      <c r="I86" s="239" t="s">
        <v>682</v>
      </c>
      <c r="J86" s="239"/>
    </row>
    <row r="87" spans="2:10" ht="16.5" customHeight="1">
      <c r="B87" s="139"/>
      <c r="C87" s="238"/>
      <c r="D87" s="238"/>
      <c r="E87" s="135" t="s">
        <v>176</v>
      </c>
      <c r="F87" s="137" t="s">
        <v>177</v>
      </c>
      <c r="G87" s="138" t="s">
        <v>354</v>
      </c>
      <c r="H87" s="138" t="s">
        <v>683</v>
      </c>
      <c r="I87" s="239" t="s">
        <v>684</v>
      </c>
      <c r="J87" s="239"/>
    </row>
    <row r="88" spans="2:10" ht="16.5" customHeight="1">
      <c r="B88" s="139"/>
      <c r="C88" s="238"/>
      <c r="D88" s="238"/>
      <c r="E88" s="135" t="s">
        <v>178</v>
      </c>
      <c r="F88" s="137" t="s">
        <v>179</v>
      </c>
      <c r="G88" s="138" t="s">
        <v>685</v>
      </c>
      <c r="H88" s="138" t="s">
        <v>686</v>
      </c>
      <c r="I88" s="239" t="s">
        <v>687</v>
      </c>
      <c r="J88" s="239"/>
    </row>
    <row r="89" spans="2:10" ht="16.5" customHeight="1">
      <c r="B89" s="139"/>
      <c r="C89" s="238"/>
      <c r="D89" s="238"/>
      <c r="E89" s="135" t="s">
        <v>180</v>
      </c>
      <c r="F89" s="137" t="s">
        <v>181</v>
      </c>
      <c r="G89" s="138" t="s">
        <v>688</v>
      </c>
      <c r="H89" s="138" t="s">
        <v>689</v>
      </c>
      <c r="I89" s="239" t="s">
        <v>690</v>
      </c>
      <c r="J89" s="239"/>
    </row>
    <row r="90" spans="2:10" ht="44.25" customHeight="1">
      <c r="B90" s="134"/>
      <c r="C90" s="240" t="s">
        <v>691</v>
      </c>
      <c r="D90" s="240"/>
      <c r="E90" s="136"/>
      <c r="F90" s="137" t="s">
        <v>692</v>
      </c>
      <c r="G90" s="138" t="s">
        <v>693</v>
      </c>
      <c r="H90" s="138" t="s">
        <v>694</v>
      </c>
      <c r="I90" s="239" t="s">
        <v>695</v>
      </c>
      <c r="J90" s="239"/>
    </row>
    <row r="91" spans="2:10" ht="16.5" customHeight="1">
      <c r="B91" s="139"/>
      <c r="C91" s="238"/>
      <c r="D91" s="238"/>
      <c r="E91" s="135" t="s">
        <v>176</v>
      </c>
      <c r="F91" s="137" t="s">
        <v>177</v>
      </c>
      <c r="G91" s="138" t="s">
        <v>696</v>
      </c>
      <c r="H91" s="138" t="s">
        <v>697</v>
      </c>
      <c r="I91" s="239" t="s">
        <v>698</v>
      </c>
      <c r="J91" s="239"/>
    </row>
    <row r="92" spans="2:10" ht="16.5" customHeight="1">
      <c r="B92" s="139"/>
      <c r="C92" s="238"/>
      <c r="D92" s="238"/>
      <c r="E92" s="135" t="s">
        <v>178</v>
      </c>
      <c r="F92" s="137" t="s">
        <v>179</v>
      </c>
      <c r="G92" s="138" t="s">
        <v>699</v>
      </c>
      <c r="H92" s="138" t="s">
        <v>700</v>
      </c>
      <c r="I92" s="239" t="s">
        <v>701</v>
      </c>
      <c r="J92" s="239"/>
    </row>
    <row r="93" spans="2:10" ht="16.5" customHeight="1">
      <c r="B93" s="139"/>
      <c r="C93" s="238"/>
      <c r="D93" s="238"/>
      <c r="E93" s="135" t="s">
        <v>180</v>
      </c>
      <c r="F93" s="137" t="s">
        <v>181</v>
      </c>
      <c r="G93" s="138" t="s">
        <v>702</v>
      </c>
      <c r="H93" s="138" t="s">
        <v>703</v>
      </c>
      <c r="I93" s="239" t="s">
        <v>704</v>
      </c>
      <c r="J93" s="239"/>
    </row>
    <row r="94" spans="2:10" ht="19.5" customHeight="1">
      <c r="B94" s="131" t="s">
        <v>153</v>
      </c>
      <c r="C94" s="241"/>
      <c r="D94" s="241"/>
      <c r="E94" s="131"/>
      <c r="F94" s="132" t="s">
        <v>154</v>
      </c>
      <c r="G94" s="133" t="s">
        <v>705</v>
      </c>
      <c r="H94" s="133" t="s">
        <v>429</v>
      </c>
      <c r="I94" s="242" t="s">
        <v>706</v>
      </c>
      <c r="J94" s="242"/>
    </row>
    <row r="95" spans="2:10" ht="16.5" customHeight="1">
      <c r="B95" s="134"/>
      <c r="C95" s="240" t="s">
        <v>707</v>
      </c>
      <c r="D95" s="240"/>
      <c r="E95" s="136"/>
      <c r="F95" s="137" t="s">
        <v>708</v>
      </c>
      <c r="G95" s="138" t="s">
        <v>709</v>
      </c>
      <c r="H95" s="138" t="s">
        <v>149</v>
      </c>
      <c r="I95" s="239" t="s">
        <v>710</v>
      </c>
      <c r="J95" s="239"/>
    </row>
    <row r="96" spans="2:10" ht="16.5" customHeight="1">
      <c r="B96" s="139"/>
      <c r="C96" s="238"/>
      <c r="D96" s="238"/>
      <c r="E96" s="135" t="s">
        <v>170</v>
      </c>
      <c r="F96" s="137" t="s">
        <v>171</v>
      </c>
      <c r="G96" s="138" t="s">
        <v>709</v>
      </c>
      <c r="H96" s="138" t="s">
        <v>149</v>
      </c>
      <c r="I96" s="239" t="s">
        <v>710</v>
      </c>
      <c r="J96" s="239"/>
    </row>
    <row r="97" spans="2:10" ht="16.5" customHeight="1">
      <c r="B97" s="134"/>
      <c r="C97" s="240" t="s">
        <v>156</v>
      </c>
      <c r="D97" s="240"/>
      <c r="E97" s="136"/>
      <c r="F97" s="137" t="s">
        <v>157</v>
      </c>
      <c r="G97" s="138" t="s">
        <v>711</v>
      </c>
      <c r="H97" s="138" t="s">
        <v>712</v>
      </c>
      <c r="I97" s="239" t="s">
        <v>713</v>
      </c>
      <c r="J97" s="239"/>
    </row>
    <row r="98" spans="2:10" ht="16.5" customHeight="1">
      <c r="B98" s="139"/>
      <c r="C98" s="238"/>
      <c r="D98" s="238"/>
      <c r="E98" s="135" t="s">
        <v>314</v>
      </c>
      <c r="F98" s="137" t="s">
        <v>315</v>
      </c>
      <c r="G98" s="138" t="s">
        <v>714</v>
      </c>
      <c r="H98" s="138" t="s">
        <v>149</v>
      </c>
      <c r="I98" s="239" t="s">
        <v>326</v>
      </c>
      <c r="J98" s="239"/>
    </row>
    <row r="99" spans="2:10" ht="16.5" customHeight="1">
      <c r="B99" s="139"/>
      <c r="C99" s="238"/>
      <c r="D99" s="238"/>
      <c r="E99" s="135" t="s">
        <v>170</v>
      </c>
      <c r="F99" s="137" t="s">
        <v>171</v>
      </c>
      <c r="G99" s="138" t="s">
        <v>715</v>
      </c>
      <c r="H99" s="138" t="s">
        <v>406</v>
      </c>
      <c r="I99" s="239" t="s">
        <v>716</v>
      </c>
      <c r="J99" s="239"/>
    </row>
    <row r="100" spans="2:10" ht="16.5" customHeight="1">
      <c r="B100" s="139"/>
      <c r="C100" s="238"/>
      <c r="D100" s="238"/>
      <c r="E100" s="135" t="s">
        <v>537</v>
      </c>
      <c r="F100" s="137" t="s">
        <v>538</v>
      </c>
      <c r="G100" s="138" t="s">
        <v>500</v>
      </c>
      <c r="H100" s="138" t="s">
        <v>201</v>
      </c>
      <c r="I100" s="239" t="s">
        <v>354</v>
      </c>
      <c r="J100" s="239"/>
    </row>
    <row r="101" spans="2:10" ht="16.5" customHeight="1">
      <c r="B101" s="139"/>
      <c r="C101" s="238"/>
      <c r="D101" s="238"/>
      <c r="E101" s="135" t="s">
        <v>125</v>
      </c>
      <c r="F101" s="137" t="s">
        <v>126</v>
      </c>
      <c r="G101" s="138" t="s">
        <v>717</v>
      </c>
      <c r="H101" s="138" t="s">
        <v>718</v>
      </c>
      <c r="I101" s="239" t="s">
        <v>719</v>
      </c>
      <c r="J101" s="239"/>
    </row>
    <row r="102" spans="2:10" ht="19.5" customHeight="1">
      <c r="B102" s="131" t="s">
        <v>241</v>
      </c>
      <c r="C102" s="241"/>
      <c r="D102" s="241"/>
      <c r="E102" s="131"/>
      <c r="F102" s="132" t="s">
        <v>242</v>
      </c>
      <c r="G102" s="133" t="s">
        <v>720</v>
      </c>
      <c r="H102" s="133" t="s">
        <v>818</v>
      </c>
      <c r="I102" s="242" t="s">
        <v>819</v>
      </c>
      <c r="J102" s="242"/>
    </row>
    <row r="103" spans="2:10" ht="16.5" customHeight="1">
      <c r="B103" s="134"/>
      <c r="C103" s="240" t="s">
        <v>722</v>
      </c>
      <c r="D103" s="240"/>
      <c r="E103" s="136"/>
      <c r="F103" s="137" t="s">
        <v>723</v>
      </c>
      <c r="G103" s="138" t="s">
        <v>724</v>
      </c>
      <c r="H103" s="138" t="s">
        <v>721</v>
      </c>
      <c r="I103" s="239" t="s">
        <v>725</v>
      </c>
      <c r="J103" s="239"/>
    </row>
    <row r="104" spans="2:10" ht="16.5" customHeight="1">
      <c r="B104" s="139"/>
      <c r="C104" s="238"/>
      <c r="D104" s="238"/>
      <c r="E104" s="135" t="s">
        <v>176</v>
      </c>
      <c r="F104" s="137" t="s">
        <v>177</v>
      </c>
      <c r="G104" s="138" t="s">
        <v>726</v>
      </c>
      <c r="H104" s="138" t="s">
        <v>727</v>
      </c>
      <c r="I104" s="239" t="s">
        <v>728</v>
      </c>
      <c r="J104" s="239"/>
    </row>
    <row r="105" spans="2:10" ht="16.5" customHeight="1">
      <c r="B105" s="139"/>
      <c r="C105" s="238"/>
      <c r="D105" s="238"/>
      <c r="E105" s="135" t="s">
        <v>178</v>
      </c>
      <c r="F105" s="137" t="s">
        <v>179</v>
      </c>
      <c r="G105" s="138" t="s">
        <v>729</v>
      </c>
      <c r="H105" s="138" t="s">
        <v>730</v>
      </c>
      <c r="I105" s="239" t="s">
        <v>731</v>
      </c>
      <c r="J105" s="239"/>
    </row>
    <row r="106" spans="2:10" ht="16.5" customHeight="1">
      <c r="B106" s="139"/>
      <c r="C106" s="238"/>
      <c r="D106" s="238"/>
      <c r="E106" s="135" t="s">
        <v>180</v>
      </c>
      <c r="F106" s="137" t="s">
        <v>181</v>
      </c>
      <c r="G106" s="138" t="s">
        <v>732</v>
      </c>
      <c r="H106" s="138" t="s">
        <v>733</v>
      </c>
      <c r="I106" s="239" t="s">
        <v>734</v>
      </c>
      <c r="J106" s="239"/>
    </row>
    <row r="107" spans="2:10" ht="16.5" customHeight="1">
      <c r="B107" s="139"/>
      <c r="C107" s="238"/>
      <c r="D107" s="238"/>
      <c r="E107" s="135" t="s">
        <v>314</v>
      </c>
      <c r="F107" s="137" t="s">
        <v>315</v>
      </c>
      <c r="G107" s="138" t="s">
        <v>735</v>
      </c>
      <c r="H107" s="138" t="s">
        <v>534</v>
      </c>
      <c r="I107" s="239" t="s">
        <v>736</v>
      </c>
      <c r="J107" s="239"/>
    </row>
    <row r="108" spans="2:10" ht="16.5" customHeight="1">
      <c r="B108" s="139"/>
      <c r="C108" s="238"/>
      <c r="D108" s="238"/>
      <c r="E108" s="135" t="s">
        <v>199</v>
      </c>
      <c r="F108" s="137" t="s">
        <v>200</v>
      </c>
      <c r="G108" s="138" t="s">
        <v>737</v>
      </c>
      <c r="H108" s="138" t="s">
        <v>738</v>
      </c>
      <c r="I108" s="239" t="s">
        <v>739</v>
      </c>
      <c r="J108" s="239"/>
    </row>
    <row r="109" spans="2:10" ht="16.5" customHeight="1">
      <c r="B109" s="134"/>
      <c r="C109" s="240" t="s">
        <v>820</v>
      </c>
      <c r="D109" s="240"/>
      <c r="E109" s="136"/>
      <c r="F109" s="137" t="s">
        <v>821</v>
      </c>
      <c r="G109" s="138" t="s">
        <v>822</v>
      </c>
      <c r="H109" s="138" t="s">
        <v>823</v>
      </c>
      <c r="I109" s="239" t="s">
        <v>824</v>
      </c>
      <c r="J109" s="239"/>
    </row>
    <row r="110" spans="2:10" ht="16.5" customHeight="1">
      <c r="B110" s="139"/>
      <c r="C110" s="238"/>
      <c r="D110" s="238"/>
      <c r="E110" s="135" t="s">
        <v>825</v>
      </c>
      <c r="F110" s="137" t="s">
        <v>826</v>
      </c>
      <c r="G110" s="138" t="s">
        <v>827</v>
      </c>
      <c r="H110" s="156" t="s">
        <v>865</v>
      </c>
      <c r="I110" s="220" t="s">
        <v>863</v>
      </c>
      <c r="J110" s="239"/>
    </row>
    <row r="111" spans="2:10" ht="16.5" customHeight="1">
      <c r="B111" s="139"/>
      <c r="C111" s="234"/>
      <c r="D111" s="235"/>
      <c r="E111" s="153" t="s">
        <v>197</v>
      </c>
      <c r="F111" s="137" t="s">
        <v>198</v>
      </c>
      <c r="G111" s="156" t="s">
        <v>860</v>
      </c>
      <c r="H111" s="156" t="s">
        <v>861</v>
      </c>
      <c r="I111" s="236" t="s">
        <v>862</v>
      </c>
      <c r="J111" s="237"/>
    </row>
    <row r="112" spans="2:10" ht="19.5" customHeight="1">
      <c r="B112" s="131" t="s">
        <v>203</v>
      </c>
      <c r="C112" s="241"/>
      <c r="D112" s="241"/>
      <c r="E112" s="131"/>
      <c r="F112" s="132" t="s">
        <v>204</v>
      </c>
      <c r="G112" s="133" t="s">
        <v>740</v>
      </c>
      <c r="H112" s="133" t="s">
        <v>741</v>
      </c>
      <c r="I112" s="242" t="s">
        <v>742</v>
      </c>
      <c r="J112" s="242"/>
    </row>
    <row r="113" spans="2:10" ht="16.5" customHeight="1">
      <c r="B113" s="134"/>
      <c r="C113" s="240" t="s">
        <v>205</v>
      </c>
      <c r="D113" s="240"/>
      <c r="E113" s="136"/>
      <c r="F113" s="137" t="s">
        <v>206</v>
      </c>
      <c r="G113" s="138" t="s">
        <v>743</v>
      </c>
      <c r="H113" s="138" t="s">
        <v>741</v>
      </c>
      <c r="I113" s="239" t="s">
        <v>744</v>
      </c>
      <c r="J113" s="239"/>
    </row>
    <row r="114" spans="2:10" ht="16.5" customHeight="1">
      <c r="B114" s="139"/>
      <c r="C114" s="238"/>
      <c r="D114" s="238"/>
      <c r="E114" s="135" t="s">
        <v>176</v>
      </c>
      <c r="F114" s="137" t="s">
        <v>177</v>
      </c>
      <c r="G114" s="138" t="s">
        <v>745</v>
      </c>
      <c r="H114" s="138" t="s">
        <v>746</v>
      </c>
      <c r="I114" s="239" t="s">
        <v>747</v>
      </c>
      <c r="J114" s="239"/>
    </row>
    <row r="115" spans="2:10" ht="16.5" customHeight="1">
      <c r="B115" s="139"/>
      <c r="C115" s="238"/>
      <c r="D115" s="238"/>
      <c r="E115" s="135" t="s">
        <v>178</v>
      </c>
      <c r="F115" s="137" t="s">
        <v>179</v>
      </c>
      <c r="G115" s="138" t="s">
        <v>748</v>
      </c>
      <c r="H115" s="138" t="s">
        <v>749</v>
      </c>
      <c r="I115" s="239" t="s">
        <v>750</v>
      </c>
      <c r="J115" s="239"/>
    </row>
    <row r="116" spans="2:10" ht="16.5" customHeight="1">
      <c r="B116" s="139"/>
      <c r="C116" s="238"/>
      <c r="D116" s="238"/>
      <c r="E116" s="135" t="s">
        <v>180</v>
      </c>
      <c r="F116" s="137" t="s">
        <v>181</v>
      </c>
      <c r="G116" s="138" t="s">
        <v>751</v>
      </c>
      <c r="H116" s="138" t="s">
        <v>752</v>
      </c>
      <c r="I116" s="239" t="s">
        <v>753</v>
      </c>
      <c r="J116" s="239"/>
    </row>
    <row r="117" spans="2:10" ht="19.5" customHeight="1">
      <c r="B117" s="131" t="s">
        <v>77</v>
      </c>
      <c r="C117" s="241"/>
      <c r="D117" s="241"/>
      <c r="E117" s="131"/>
      <c r="F117" s="132" t="s">
        <v>78</v>
      </c>
      <c r="G117" s="133" t="s">
        <v>357</v>
      </c>
      <c r="H117" s="133" t="s">
        <v>754</v>
      </c>
      <c r="I117" s="242" t="s">
        <v>755</v>
      </c>
      <c r="J117" s="242"/>
    </row>
    <row r="118" spans="2:10" ht="16.5" customHeight="1">
      <c r="B118" s="134"/>
      <c r="C118" s="240" t="s">
        <v>86</v>
      </c>
      <c r="D118" s="240"/>
      <c r="E118" s="136"/>
      <c r="F118" s="137" t="s">
        <v>87</v>
      </c>
      <c r="G118" s="138" t="s">
        <v>358</v>
      </c>
      <c r="H118" s="138" t="s">
        <v>74</v>
      </c>
      <c r="I118" s="239" t="s">
        <v>756</v>
      </c>
      <c r="J118" s="239"/>
    </row>
    <row r="119" spans="2:10" ht="16.5" customHeight="1">
      <c r="B119" s="139"/>
      <c r="C119" s="238"/>
      <c r="D119" s="238"/>
      <c r="E119" s="135" t="s">
        <v>127</v>
      </c>
      <c r="F119" s="137" t="s">
        <v>128</v>
      </c>
      <c r="G119" s="138" t="s">
        <v>359</v>
      </c>
      <c r="H119" s="138" t="s">
        <v>74</v>
      </c>
      <c r="I119" s="239" t="s">
        <v>757</v>
      </c>
      <c r="J119" s="239"/>
    </row>
    <row r="120" spans="2:10" ht="16.5" customHeight="1">
      <c r="B120" s="134"/>
      <c r="C120" s="240" t="s">
        <v>491</v>
      </c>
      <c r="D120" s="240"/>
      <c r="E120" s="136"/>
      <c r="F120" s="137" t="s">
        <v>492</v>
      </c>
      <c r="G120" s="138" t="s">
        <v>758</v>
      </c>
      <c r="H120" s="138" t="s">
        <v>494</v>
      </c>
      <c r="I120" s="239" t="s">
        <v>759</v>
      </c>
      <c r="J120" s="239"/>
    </row>
    <row r="121" spans="2:10" ht="16.5" customHeight="1">
      <c r="B121" s="139"/>
      <c r="C121" s="238"/>
      <c r="D121" s="238"/>
      <c r="E121" s="135" t="s">
        <v>170</v>
      </c>
      <c r="F121" s="137" t="s">
        <v>171</v>
      </c>
      <c r="G121" s="138" t="s">
        <v>760</v>
      </c>
      <c r="H121" s="138" t="s">
        <v>494</v>
      </c>
      <c r="I121" s="239" t="s">
        <v>761</v>
      </c>
      <c r="J121" s="239"/>
    </row>
    <row r="122" spans="2:10" ht="16.5" customHeight="1">
      <c r="B122" s="134"/>
      <c r="C122" s="240" t="s">
        <v>159</v>
      </c>
      <c r="D122" s="240"/>
      <c r="E122" s="136"/>
      <c r="F122" s="137" t="s">
        <v>160</v>
      </c>
      <c r="G122" s="138" t="s">
        <v>327</v>
      </c>
      <c r="H122" s="138" t="s">
        <v>828</v>
      </c>
      <c r="I122" s="239" t="s">
        <v>829</v>
      </c>
      <c r="J122" s="239"/>
    </row>
    <row r="123" spans="2:10" ht="16.5" customHeight="1">
      <c r="B123" s="139"/>
      <c r="C123" s="238"/>
      <c r="D123" s="238"/>
      <c r="E123" s="135" t="s">
        <v>197</v>
      </c>
      <c r="F123" s="137" t="s">
        <v>198</v>
      </c>
      <c r="G123" s="138" t="s">
        <v>762</v>
      </c>
      <c r="H123" s="138" t="s">
        <v>830</v>
      </c>
      <c r="I123" s="239" t="s">
        <v>831</v>
      </c>
      <c r="J123" s="239"/>
    </row>
    <row r="124" spans="2:10" ht="16.5" customHeight="1">
      <c r="B124" s="139"/>
      <c r="C124" s="238"/>
      <c r="D124" s="238"/>
      <c r="E124" s="135" t="s">
        <v>125</v>
      </c>
      <c r="F124" s="137" t="s">
        <v>126</v>
      </c>
      <c r="G124" s="138" t="s">
        <v>161</v>
      </c>
      <c r="H124" s="138" t="s">
        <v>763</v>
      </c>
      <c r="I124" s="239" t="s">
        <v>764</v>
      </c>
      <c r="J124" s="239"/>
    </row>
    <row r="125" spans="2:10" ht="16.5" customHeight="1">
      <c r="B125" s="134"/>
      <c r="C125" s="240" t="s">
        <v>207</v>
      </c>
      <c r="D125" s="240"/>
      <c r="E125" s="136"/>
      <c r="F125" s="137" t="s">
        <v>208</v>
      </c>
      <c r="G125" s="138" t="s">
        <v>328</v>
      </c>
      <c r="H125" s="138" t="s">
        <v>74</v>
      </c>
      <c r="I125" s="239" t="s">
        <v>765</v>
      </c>
      <c r="J125" s="239"/>
    </row>
    <row r="126" spans="2:10" ht="16.5" customHeight="1">
      <c r="B126" s="139"/>
      <c r="C126" s="238"/>
      <c r="D126" s="238"/>
      <c r="E126" s="135" t="s">
        <v>127</v>
      </c>
      <c r="F126" s="137" t="s">
        <v>128</v>
      </c>
      <c r="G126" s="138" t="s">
        <v>329</v>
      </c>
      <c r="H126" s="138" t="s">
        <v>74</v>
      </c>
      <c r="I126" s="239" t="s">
        <v>766</v>
      </c>
      <c r="J126" s="239"/>
    </row>
    <row r="127" spans="2:10" ht="21" customHeight="1">
      <c r="B127" s="134"/>
      <c r="C127" s="240" t="s">
        <v>502</v>
      </c>
      <c r="D127" s="240"/>
      <c r="E127" s="136"/>
      <c r="F127" s="137" t="s">
        <v>503</v>
      </c>
      <c r="G127" s="138" t="s">
        <v>122</v>
      </c>
      <c r="H127" s="138" t="s">
        <v>504</v>
      </c>
      <c r="I127" s="239" t="s">
        <v>504</v>
      </c>
      <c r="J127" s="239"/>
    </row>
    <row r="128" spans="2:10" ht="16.5" customHeight="1">
      <c r="B128" s="139"/>
      <c r="C128" s="238"/>
      <c r="D128" s="238"/>
      <c r="E128" s="135" t="s">
        <v>197</v>
      </c>
      <c r="F128" s="137" t="s">
        <v>198</v>
      </c>
      <c r="G128" s="138" t="s">
        <v>122</v>
      </c>
      <c r="H128" s="138" t="s">
        <v>504</v>
      </c>
      <c r="I128" s="239" t="s">
        <v>504</v>
      </c>
      <c r="J128" s="239"/>
    </row>
    <row r="129" spans="2:10" ht="19.5" customHeight="1">
      <c r="B129" s="131" t="s">
        <v>209</v>
      </c>
      <c r="C129" s="241"/>
      <c r="D129" s="241"/>
      <c r="E129" s="131"/>
      <c r="F129" s="132" t="s">
        <v>210</v>
      </c>
      <c r="G129" s="133" t="s">
        <v>360</v>
      </c>
      <c r="H129" s="133" t="s">
        <v>767</v>
      </c>
      <c r="I129" s="242" t="s">
        <v>768</v>
      </c>
      <c r="J129" s="242"/>
    </row>
    <row r="130" spans="2:10" ht="16.5" customHeight="1">
      <c r="B130" s="134"/>
      <c r="C130" s="240" t="s">
        <v>361</v>
      </c>
      <c r="D130" s="240"/>
      <c r="E130" s="136"/>
      <c r="F130" s="137" t="s">
        <v>362</v>
      </c>
      <c r="G130" s="138" t="s">
        <v>364</v>
      </c>
      <c r="H130" s="138" t="s">
        <v>767</v>
      </c>
      <c r="I130" s="239" t="s">
        <v>769</v>
      </c>
      <c r="J130" s="239"/>
    </row>
    <row r="131" spans="2:10" ht="16.5" customHeight="1">
      <c r="B131" s="139"/>
      <c r="C131" s="238"/>
      <c r="D131" s="238"/>
      <c r="E131" s="135" t="s">
        <v>770</v>
      </c>
      <c r="F131" s="137" t="s">
        <v>771</v>
      </c>
      <c r="G131" s="138" t="s">
        <v>363</v>
      </c>
      <c r="H131" s="138" t="s">
        <v>767</v>
      </c>
      <c r="I131" s="239" t="s">
        <v>772</v>
      </c>
      <c r="J131" s="239"/>
    </row>
    <row r="132" spans="2:10" ht="19.5" customHeight="1">
      <c r="B132" s="131" t="s">
        <v>69</v>
      </c>
      <c r="C132" s="241"/>
      <c r="D132" s="241"/>
      <c r="E132" s="131"/>
      <c r="F132" s="132" t="s">
        <v>79</v>
      </c>
      <c r="G132" s="133" t="s">
        <v>365</v>
      </c>
      <c r="H132" s="133" t="s">
        <v>773</v>
      </c>
      <c r="I132" s="242" t="s">
        <v>774</v>
      </c>
      <c r="J132" s="242"/>
    </row>
    <row r="133" spans="2:10" ht="16.5" customHeight="1">
      <c r="B133" s="134"/>
      <c r="C133" s="240" t="s">
        <v>80</v>
      </c>
      <c r="D133" s="240"/>
      <c r="E133" s="136"/>
      <c r="F133" s="137" t="s">
        <v>81</v>
      </c>
      <c r="G133" s="138" t="s">
        <v>330</v>
      </c>
      <c r="H133" s="138" t="s">
        <v>775</v>
      </c>
      <c r="I133" s="239" t="s">
        <v>776</v>
      </c>
      <c r="J133" s="239"/>
    </row>
    <row r="134" spans="2:10" ht="16.5" customHeight="1">
      <c r="B134" s="139"/>
      <c r="C134" s="238"/>
      <c r="D134" s="238"/>
      <c r="E134" s="135" t="s">
        <v>176</v>
      </c>
      <c r="F134" s="137" t="s">
        <v>177</v>
      </c>
      <c r="G134" s="138" t="s">
        <v>777</v>
      </c>
      <c r="H134" s="138" t="s">
        <v>778</v>
      </c>
      <c r="I134" s="239" t="s">
        <v>779</v>
      </c>
      <c r="J134" s="239"/>
    </row>
    <row r="135" spans="2:10" ht="16.5" customHeight="1">
      <c r="B135" s="139"/>
      <c r="C135" s="238"/>
      <c r="D135" s="238"/>
      <c r="E135" s="135" t="s">
        <v>178</v>
      </c>
      <c r="F135" s="137" t="s">
        <v>179</v>
      </c>
      <c r="G135" s="138" t="s">
        <v>780</v>
      </c>
      <c r="H135" s="138" t="s">
        <v>781</v>
      </c>
      <c r="I135" s="239" t="s">
        <v>782</v>
      </c>
      <c r="J135" s="239"/>
    </row>
    <row r="136" spans="2:10" ht="16.5" customHeight="1">
      <c r="B136" s="139"/>
      <c r="C136" s="238"/>
      <c r="D136" s="238"/>
      <c r="E136" s="135" t="s">
        <v>180</v>
      </c>
      <c r="F136" s="137" t="s">
        <v>181</v>
      </c>
      <c r="G136" s="138" t="s">
        <v>783</v>
      </c>
      <c r="H136" s="138" t="s">
        <v>784</v>
      </c>
      <c r="I136" s="239" t="s">
        <v>785</v>
      </c>
      <c r="J136" s="239"/>
    </row>
    <row r="137" spans="2:10" ht="16.5" customHeight="1">
      <c r="B137" s="139"/>
      <c r="C137" s="238"/>
      <c r="D137" s="238"/>
      <c r="E137" s="135" t="s">
        <v>197</v>
      </c>
      <c r="F137" s="137" t="s">
        <v>198</v>
      </c>
      <c r="G137" s="138" t="s">
        <v>786</v>
      </c>
      <c r="H137" s="138" t="s">
        <v>507</v>
      </c>
      <c r="I137" s="239" t="s">
        <v>787</v>
      </c>
      <c r="J137" s="239"/>
    </row>
    <row r="138" spans="2:10" ht="16.5" customHeight="1">
      <c r="B138" s="139"/>
      <c r="C138" s="238"/>
      <c r="D138" s="238"/>
      <c r="E138" s="135" t="s">
        <v>170</v>
      </c>
      <c r="F138" s="137" t="s">
        <v>171</v>
      </c>
      <c r="G138" s="138" t="s">
        <v>788</v>
      </c>
      <c r="H138" s="138" t="s">
        <v>185</v>
      </c>
      <c r="I138" s="239" t="s">
        <v>789</v>
      </c>
      <c r="J138" s="239"/>
    </row>
    <row r="139" spans="2:10" ht="16.5" customHeight="1">
      <c r="B139" s="134"/>
      <c r="C139" s="240" t="s">
        <v>211</v>
      </c>
      <c r="D139" s="240"/>
      <c r="E139" s="136"/>
      <c r="F139" s="137" t="s">
        <v>212</v>
      </c>
      <c r="G139" s="138" t="s">
        <v>366</v>
      </c>
      <c r="H139" s="138" t="s">
        <v>790</v>
      </c>
      <c r="I139" s="239" t="s">
        <v>791</v>
      </c>
      <c r="J139" s="239"/>
    </row>
    <row r="140" spans="2:10" ht="16.5" customHeight="1">
      <c r="B140" s="139"/>
      <c r="C140" s="238"/>
      <c r="D140" s="238"/>
      <c r="E140" s="135" t="s">
        <v>127</v>
      </c>
      <c r="F140" s="137" t="s">
        <v>128</v>
      </c>
      <c r="G140" s="138" t="s">
        <v>367</v>
      </c>
      <c r="H140" s="138" t="s">
        <v>790</v>
      </c>
      <c r="I140" s="239" t="s">
        <v>792</v>
      </c>
      <c r="J140" s="239"/>
    </row>
    <row r="141" spans="2:10" ht="5.25" customHeight="1">
      <c r="B141" s="230"/>
      <c r="C141" s="230"/>
      <c r="D141" s="230"/>
      <c r="E141" s="230"/>
      <c r="F141" s="231"/>
      <c r="G141" s="231"/>
      <c r="H141" s="231"/>
      <c r="I141" s="231"/>
      <c r="J141" s="231"/>
    </row>
    <row r="142" spans="2:10" ht="16.5" customHeight="1">
      <c r="B142" s="232" t="s">
        <v>123</v>
      </c>
      <c r="C142" s="232"/>
      <c r="D142" s="232"/>
      <c r="E142" s="232"/>
      <c r="F142" s="233"/>
      <c r="G142" s="146" t="s">
        <v>793</v>
      </c>
      <c r="H142" s="38" t="s">
        <v>832</v>
      </c>
      <c r="I142" s="218" t="s">
        <v>833</v>
      </c>
      <c r="J142" s="218"/>
    </row>
    <row r="143" spans="2:10" ht="12.75">
      <c r="B143" s="140"/>
      <c r="C143" s="140"/>
      <c r="D143" s="229"/>
      <c r="E143" s="213"/>
      <c r="F143" s="37" t="s">
        <v>213</v>
      </c>
      <c r="G143" s="140"/>
      <c r="H143" s="140"/>
      <c r="I143" s="229"/>
      <c r="J143" s="213"/>
    </row>
    <row r="144" spans="2:10" ht="12.75">
      <c r="B144" s="140"/>
      <c r="C144" s="140"/>
      <c r="D144" s="229"/>
      <c r="E144" s="213"/>
      <c r="F144" s="37" t="s">
        <v>130</v>
      </c>
      <c r="G144" s="39">
        <v>17191742.18</v>
      </c>
      <c r="H144" s="39">
        <v>26783.89</v>
      </c>
      <c r="I144" s="214">
        <f>G144+H144</f>
        <v>17218526.07</v>
      </c>
      <c r="J144" s="215"/>
    </row>
    <row r="145" spans="2:10" ht="12.75">
      <c r="B145" s="140"/>
      <c r="C145" s="140"/>
      <c r="D145" s="229"/>
      <c r="E145" s="213"/>
      <c r="F145" s="37" t="s">
        <v>131</v>
      </c>
      <c r="G145" s="39">
        <v>2963832</v>
      </c>
      <c r="H145" s="39">
        <v>-1334</v>
      </c>
      <c r="I145" s="214">
        <f>G145+H145</f>
        <v>2962498</v>
      </c>
      <c r="J145" s="215"/>
    </row>
  </sheetData>
  <sheetProtection/>
  <mergeCells count="289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6:D56"/>
    <mergeCell ref="I56:J56"/>
    <mergeCell ref="C53:D53"/>
    <mergeCell ref="I53:J53"/>
    <mergeCell ref="C54:D54"/>
    <mergeCell ref="I54:J54"/>
    <mergeCell ref="C55:D55"/>
    <mergeCell ref="I55:J55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4:D84"/>
    <mergeCell ref="I84:J84"/>
    <mergeCell ref="C85:D85"/>
    <mergeCell ref="I85:J85"/>
    <mergeCell ref="C81:D81"/>
    <mergeCell ref="I81:J81"/>
    <mergeCell ref="C82:D82"/>
    <mergeCell ref="I82:J82"/>
    <mergeCell ref="C83:D83"/>
    <mergeCell ref="I83:J83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40:D140"/>
    <mergeCell ref="I140:J140"/>
    <mergeCell ref="C135:D135"/>
    <mergeCell ref="I135:J135"/>
    <mergeCell ref="C136:D136"/>
    <mergeCell ref="I136:J136"/>
    <mergeCell ref="C137:D137"/>
    <mergeCell ref="I137:J137"/>
    <mergeCell ref="B141:E141"/>
    <mergeCell ref="F141:J141"/>
    <mergeCell ref="B142:F142"/>
    <mergeCell ref="I142:J142"/>
    <mergeCell ref="C111:D111"/>
    <mergeCell ref="I111:J111"/>
    <mergeCell ref="C138:D138"/>
    <mergeCell ref="I138:J138"/>
    <mergeCell ref="C139:D139"/>
    <mergeCell ref="I139:J139"/>
    <mergeCell ref="D143:E143"/>
    <mergeCell ref="D144:E144"/>
    <mergeCell ref="D145:E145"/>
    <mergeCell ref="I143:J143"/>
    <mergeCell ref="I144:J144"/>
    <mergeCell ref="I145:J145"/>
  </mergeCells>
  <printOptions/>
  <pageMargins left="0.53" right="0.57" top="1.08" bottom="0.7480314960629921" header="0.47" footer="0.31496062992125984"/>
  <pageSetup horizontalDpi="600" verticalDpi="600" orientation="landscape" paperSize="9" r:id="rId1"/>
  <headerFooter>
    <oddHeader xml:space="preserve">&amp;R&amp;"Arial,Pogrubiony"Załącznik Nr 2 &amp;"Arial,Normalny"
do uchwały Nr VII/51/2015 Rady Miasta Radziejów z dnia 18 września 2015 rok
w sprawie zmian w budżecie Miasta radziejów na 2015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E9" sqref="E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</v>
      </c>
    </row>
    <row r="3" spans="1:14" s="1" customFormat="1" ht="12.75" customHeight="1">
      <c r="A3" s="247" t="s">
        <v>4</v>
      </c>
      <c r="B3" s="247" t="s">
        <v>0</v>
      </c>
      <c r="C3" s="247" t="s">
        <v>5</v>
      </c>
      <c r="D3" s="247" t="s">
        <v>6</v>
      </c>
      <c r="E3" s="248" t="s">
        <v>7</v>
      </c>
      <c r="F3" s="248" t="s">
        <v>8</v>
      </c>
      <c r="G3" s="4"/>
      <c r="H3" s="248" t="s">
        <v>9</v>
      </c>
      <c r="I3" s="248"/>
      <c r="J3" s="248"/>
      <c r="K3" s="248"/>
      <c r="L3" s="248"/>
      <c r="M3" s="248" t="s">
        <v>10</v>
      </c>
      <c r="N3" s="248" t="s">
        <v>11</v>
      </c>
    </row>
    <row r="4" spans="1:14" s="1" customFormat="1" ht="11.25" customHeight="1">
      <c r="A4" s="247"/>
      <c r="B4" s="247"/>
      <c r="C4" s="247"/>
      <c r="D4" s="247"/>
      <c r="E4" s="248"/>
      <c r="F4" s="248"/>
      <c r="G4" s="248" t="s">
        <v>12</v>
      </c>
      <c r="H4" s="248" t="s">
        <v>110</v>
      </c>
      <c r="I4" s="248" t="s">
        <v>13</v>
      </c>
      <c r="J4" s="248"/>
      <c r="K4" s="248"/>
      <c r="L4" s="248"/>
      <c r="M4" s="248"/>
      <c r="N4" s="248"/>
    </row>
    <row r="5" spans="1:14" s="1" customFormat="1" ht="22.5" customHeight="1">
      <c r="A5" s="247"/>
      <c r="B5" s="247"/>
      <c r="C5" s="247"/>
      <c r="D5" s="247"/>
      <c r="E5" s="248"/>
      <c r="F5" s="248"/>
      <c r="G5" s="248"/>
      <c r="H5" s="248"/>
      <c r="I5" s="248" t="s">
        <v>14</v>
      </c>
      <c r="J5" s="248" t="s">
        <v>117</v>
      </c>
      <c r="K5" s="248" t="s">
        <v>15</v>
      </c>
      <c r="L5" s="248" t="s">
        <v>16</v>
      </c>
      <c r="M5" s="248"/>
      <c r="N5" s="248"/>
    </row>
    <row r="6" spans="1:14" s="1" customFormat="1" ht="12.75">
      <c r="A6" s="247"/>
      <c r="B6" s="247"/>
      <c r="C6" s="247"/>
      <c r="D6" s="247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s="1" customFormat="1" ht="27" customHeight="1">
      <c r="A7" s="247"/>
      <c r="B7" s="247"/>
      <c r="C7" s="247"/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s="5" customFormat="1" ht="11.25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/>
      <c r="H8" s="141">
        <v>7</v>
      </c>
      <c r="I8" s="141">
        <v>8</v>
      </c>
      <c r="J8" s="141">
        <v>9</v>
      </c>
      <c r="K8" s="141">
        <v>10</v>
      </c>
      <c r="L8" s="141">
        <v>11</v>
      </c>
      <c r="M8" s="141"/>
      <c r="N8" s="141">
        <v>12</v>
      </c>
    </row>
    <row r="9" spans="1:15" s="7" customFormat="1" ht="40.5" customHeight="1">
      <c r="A9" s="41">
        <v>1</v>
      </c>
      <c r="B9" s="28">
        <v>600</v>
      </c>
      <c r="C9" s="28">
        <v>60014</v>
      </c>
      <c r="D9" s="27">
        <v>6050</v>
      </c>
      <c r="E9" s="30" t="s">
        <v>369</v>
      </c>
      <c r="F9" s="31">
        <v>20000</v>
      </c>
      <c r="G9" s="31">
        <v>0</v>
      </c>
      <c r="H9" s="31">
        <v>20000</v>
      </c>
      <c r="I9" s="31">
        <v>20000</v>
      </c>
      <c r="J9" s="31">
        <v>0</v>
      </c>
      <c r="K9" s="33" t="s">
        <v>116</v>
      </c>
      <c r="L9" s="31">
        <v>0</v>
      </c>
      <c r="M9" s="31">
        <v>0</v>
      </c>
      <c r="N9" s="34" t="s">
        <v>19</v>
      </c>
      <c r="O9" s="6"/>
    </row>
    <row r="10" spans="1:15" s="7" customFormat="1" ht="40.5" customHeight="1">
      <c r="A10" s="41">
        <v>2</v>
      </c>
      <c r="B10" s="28">
        <v>600</v>
      </c>
      <c r="C10" s="28">
        <v>60016</v>
      </c>
      <c r="D10" s="27">
        <v>6050</v>
      </c>
      <c r="E10" s="30" t="s">
        <v>253</v>
      </c>
      <c r="F10" s="31">
        <v>360311</v>
      </c>
      <c r="G10" s="31">
        <v>5097</v>
      </c>
      <c r="H10" s="31">
        <v>355214</v>
      </c>
      <c r="I10" s="31">
        <v>355214</v>
      </c>
      <c r="J10" s="31">
        <v>0</v>
      </c>
      <c r="K10" s="33" t="s">
        <v>116</v>
      </c>
      <c r="L10" s="31">
        <v>0</v>
      </c>
      <c r="M10" s="31">
        <v>0</v>
      </c>
      <c r="N10" s="34" t="s">
        <v>19</v>
      </c>
      <c r="O10" s="6"/>
    </row>
    <row r="11" spans="1:15" s="7" customFormat="1" ht="43.5" customHeight="1">
      <c r="A11" s="41">
        <v>3</v>
      </c>
      <c r="B11" s="28">
        <v>600</v>
      </c>
      <c r="C11" s="28">
        <v>60016</v>
      </c>
      <c r="D11" s="27">
        <v>6050</v>
      </c>
      <c r="E11" s="30" t="s">
        <v>103</v>
      </c>
      <c r="F11" s="31">
        <v>5000</v>
      </c>
      <c r="G11" s="31">
        <v>0</v>
      </c>
      <c r="H11" s="31">
        <v>5000</v>
      </c>
      <c r="I11" s="31">
        <v>5000</v>
      </c>
      <c r="J11" s="31">
        <v>0</v>
      </c>
      <c r="K11" s="33" t="s">
        <v>116</v>
      </c>
      <c r="L11" s="31">
        <v>0</v>
      </c>
      <c r="M11" s="31">
        <v>0</v>
      </c>
      <c r="N11" s="34" t="s">
        <v>19</v>
      </c>
      <c r="O11" s="6"/>
    </row>
    <row r="12" spans="1:15" s="7" customFormat="1" ht="43.5" customHeight="1">
      <c r="A12" s="41">
        <v>4</v>
      </c>
      <c r="B12" s="28">
        <v>600</v>
      </c>
      <c r="C12" s="28">
        <v>60016</v>
      </c>
      <c r="D12" s="27">
        <v>6050</v>
      </c>
      <c r="E12" s="30" t="s">
        <v>104</v>
      </c>
      <c r="F12" s="31">
        <v>68394</v>
      </c>
      <c r="G12" s="31">
        <v>4970</v>
      </c>
      <c r="H12" s="31">
        <v>63424</v>
      </c>
      <c r="I12" s="31">
        <v>63424</v>
      </c>
      <c r="J12" s="31">
        <v>0</v>
      </c>
      <c r="K12" s="33" t="s">
        <v>116</v>
      </c>
      <c r="L12" s="31">
        <v>0</v>
      </c>
      <c r="M12" s="31">
        <v>0</v>
      </c>
      <c r="N12" s="34" t="s">
        <v>19</v>
      </c>
      <c r="O12" s="6"/>
    </row>
    <row r="13" spans="1:15" s="7" customFormat="1" ht="43.5" customHeight="1">
      <c r="A13" s="41">
        <v>5</v>
      </c>
      <c r="B13" s="28">
        <v>600</v>
      </c>
      <c r="C13" s="28">
        <v>60016</v>
      </c>
      <c r="D13" s="27">
        <v>6050</v>
      </c>
      <c r="E13" s="30" t="s">
        <v>138</v>
      </c>
      <c r="F13" s="31">
        <v>25000</v>
      </c>
      <c r="G13" s="31">
        <v>0</v>
      </c>
      <c r="H13" s="31">
        <v>25000</v>
      </c>
      <c r="I13" s="31">
        <v>25000</v>
      </c>
      <c r="J13" s="31">
        <v>0</v>
      </c>
      <c r="K13" s="33" t="s">
        <v>116</v>
      </c>
      <c r="L13" s="31">
        <v>0</v>
      </c>
      <c r="M13" s="31">
        <v>0</v>
      </c>
      <c r="N13" s="34" t="s">
        <v>19</v>
      </c>
      <c r="O13" s="6"/>
    </row>
    <row r="14" spans="1:15" s="7" customFormat="1" ht="42.75" customHeight="1">
      <c r="A14" s="41">
        <v>6</v>
      </c>
      <c r="B14" s="28">
        <v>600</v>
      </c>
      <c r="C14" s="28">
        <v>60016</v>
      </c>
      <c r="D14" s="27">
        <v>6050</v>
      </c>
      <c r="E14" s="30" t="s">
        <v>247</v>
      </c>
      <c r="F14" s="31">
        <v>40000</v>
      </c>
      <c r="G14" s="31">
        <v>0</v>
      </c>
      <c r="H14" s="31">
        <v>40000</v>
      </c>
      <c r="I14" s="31">
        <v>40000</v>
      </c>
      <c r="J14" s="31">
        <v>0</v>
      </c>
      <c r="K14" s="33" t="s">
        <v>116</v>
      </c>
      <c r="L14" s="31">
        <v>0</v>
      </c>
      <c r="M14" s="31">
        <v>0</v>
      </c>
      <c r="N14" s="34" t="s">
        <v>19</v>
      </c>
      <c r="O14" s="6"/>
    </row>
    <row r="15" spans="1:15" s="7" customFormat="1" ht="42.75" customHeight="1">
      <c r="A15" s="41">
        <v>7</v>
      </c>
      <c r="B15" s="28">
        <v>600</v>
      </c>
      <c r="C15" s="28">
        <v>60016</v>
      </c>
      <c r="D15" s="27">
        <v>6050</v>
      </c>
      <c r="E15" s="30" t="s">
        <v>256</v>
      </c>
      <c r="F15" s="31">
        <v>90000</v>
      </c>
      <c r="G15" s="31">
        <v>0</v>
      </c>
      <c r="H15" s="31">
        <v>90000</v>
      </c>
      <c r="I15" s="31">
        <v>90000</v>
      </c>
      <c r="J15" s="31">
        <v>0</v>
      </c>
      <c r="K15" s="33" t="s">
        <v>116</v>
      </c>
      <c r="L15" s="31">
        <v>0</v>
      </c>
      <c r="M15" s="31">
        <v>0</v>
      </c>
      <c r="N15" s="34" t="s">
        <v>19</v>
      </c>
      <c r="O15" s="6"/>
    </row>
    <row r="16" spans="1:15" s="7" customFormat="1" ht="42.75" customHeight="1">
      <c r="A16" s="41">
        <v>8</v>
      </c>
      <c r="B16" s="28">
        <v>600</v>
      </c>
      <c r="C16" s="28">
        <v>60016</v>
      </c>
      <c r="D16" s="27">
        <v>6050</v>
      </c>
      <c r="E16" s="30" t="s">
        <v>246</v>
      </c>
      <c r="F16" s="31">
        <v>19226</v>
      </c>
      <c r="G16" s="31">
        <v>14226</v>
      </c>
      <c r="H16" s="31">
        <v>5000</v>
      </c>
      <c r="I16" s="31">
        <v>5000</v>
      </c>
      <c r="J16" s="31">
        <v>0</v>
      </c>
      <c r="K16" s="33" t="s">
        <v>116</v>
      </c>
      <c r="L16" s="31">
        <v>0</v>
      </c>
      <c r="M16" s="31">
        <v>0</v>
      </c>
      <c r="N16" s="34" t="s">
        <v>19</v>
      </c>
      <c r="O16" s="6"/>
    </row>
    <row r="17" spans="1:15" s="7" customFormat="1" ht="42.75" customHeight="1">
      <c r="A17" s="41">
        <v>9</v>
      </c>
      <c r="B17" s="28">
        <v>600</v>
      </c>
      <c r="C17" s="28">
        <v>60016</v>
      </c>
      <c r="D17" s="27">
        <v>6050</v>
      </c>
      <c r="E17" s="30" t="s">
        <v>98</v>
      </c>
      <c r="F17" s="31">
        <v>70000</v>
      </c>
      <c r="G17" s="31">
        <v>0</v>
      </c>
      <c r="H17" s="31">
        <v>70000</v>
      </c>
      <c r="I17" s="31">
        <v>70000</v>
      </c>
      <c r="J17" s="31">
        <v>0</v>
      </c>
      <c r="K17" s="33" t="s">
        <v>116</v>
      </c>
      <c r="L17" s="31">
        <v>0</v>
      </c>
      <c r="M17" s="31">
        <v>0</v>
      </c>
      <c r="N17" s="34" t="s">
        <v>19</v>
      </c>
      <c r="O17" s="6"/>
    </row>
    <row r="18" spans="1:15" s="7" customFormat="1" ht="42.75" customHeight="1">
      <c r="A18" s="41">
        <v>10</v>
      </c>
      <c r="B18" s="28">
        <v>600</v>
      </c>
      <c r="C18" s="28">
        <v>60016</v>
      </c>
      <c r="D18" s="27">
        <v>6060</v>
      </c>
      <c r="E18" s="30" t="s">
        <v>370</v>
      </c>
      <c r="F18" s="31">
        <v>10000</v>
      </c>
      <c r="G18" s="31">
        <v>0</v>
      </c>
      <c r="H18" s="31">
        <v>10000</v>
      </c>
      <c r="I18" s="31">
        <v>10000</v>
      </c>
      <c r="J18" s="31">
        <v>0</v>
      </c>
      <c r="K18" s="33" t="s">
        <v>116</v>
      </c>
      <c r="L18" s="31">
        <v>0</v>
      </c>
      <c r="M18" s="31">
        <v>0</v>
      </c>
      <c r="N18" s="34" t="s">
        <v>19</v>
      </c>
      <c r="O18" s="6"/>
    </row>
    <row r="19" spans="1:15" s="7" customFormat="1" ht="42.75" customHeight="1">
      <c r="A19" s="41">
        <v>11</v>
      </c>
      <c r="B19" s="28">
        <v>600</v>
      </c>
      <c r="C19" s="28">
        <v>60016</v>
      </c>
      <c r="D19" s="27">
        <v>6060</v>
      </c>
      <c r="E19" s="30" t="s">
        <v>113</v>
      </c>
      <c r="F19" s="31">
        <v>20000</v>
      </c>
      <c r="G19" s="31">
        <v>0</v>
      </c>
      <c r="H19" s="31">
        <v>20000</v>
      </c>
      <c r="I19" s="31">
        <v>20000</v>
      </c>
      <c r="J19" s="31">
        <v>0</v>
      </c>
      <c r="K19" s="33" t="s">
        <v>116</v>
      </c>
      <c r="L19" s="31">
        <v>0</v>
      </c>
      <c r="M19" s="31">
        <v>0</v>
      </c>
      <c r="N19" s="34" t="s">
        <v>19</v>
      </c>
      <c r="O19" s="6"/>
    </row>
    <row r="20" spans="1:15" s="7" customFormat="1" ht="47.25" customHeight="1">
      <c r="A20" s="41">
        <v>12</v>
      </c>
      <c r="B20" s="28">
        <v>600</v>
      </c>
      <c r="C20" s="28">
        <v>60016</v>
      </c>
      <c r="D20" s="27">
        <v>6060</v>
      </c>
      <c r="E20" s="30" t="s">
        <v>254</v>
      </c>
      <c r="F20" s="31">
        <v>2095</v>
      </c>
      <c r="G20" s="31">
        <v>0</v>
      </c>
      <c r="H20" s="31">
        <v>2095</v>
      </c>
      <c r="I20" s="31">
        <v>2095</v>
      </c>
      <c r="J20" s="31">
        <v>0</v>
      </c>
      <c r="K20" s="33" t="s">
        <v>116</v>
      </c>
      <c r="L20" s="31">
        <v>0</v>
      </c>
      <c r="M20" s="31">
        <v>0</v>
      </c>
      <c r="N20" s="34" t="s">
        <v>19</v>
      </c>
      <c r="O20" s="6"/>
    </row>
    <row r="21" spans="1:15" s="7" customFormat="1" ht="47.25" customHeight="1">
      <c r="A21" s="41">
        <v>13</v>
      </c>
      <c r="B21" s="28">
        <v>600</v>
      </c>
      <c r="C21" s="28">
        <v>60016</v>
      </c>
      <c r="D21" s="27">
        <v>6060</v>
      </c>
      <c r="E21" s="30" t="s">
        <v>105</v>
      </c>
      <c r="F21" s="31">
        <v>7000</v>
      </c>
      <c r="G21" s="31">
        <v>4000</v>
      </c>
      <c r="H21" s="31">
        <v>3000</v>
      </c>
      <c r="I21" s="31">
        <v>3000</v>
      </c>
      <c r="J21" s="31">
        <v>0</v>
      </c>
      <c r="K21" s="33" t="s">
        <v>18</v>
      </c>
      <c r="L21" s="31">
        <v>0</v>
      </c>
      <c r="M21" s="31">
        <v>0</v>
      </c>
      <c r="N21" s="34" t="s">
        <v>19</v>
      </c>
      <c r="O21" s="6"/>
    </row>
    <row r="22" spans="1:15" s="7" customFormat="1" ht="48.75" customHeight="1">
      <c r="A22" s="41">
        <v>14</v>
      </c>
      <c r="B22" s="28">
        <v>700</v>
      </c>
      <c r="C22" s="28">
        <v>70005</v>
      </c>
      <c r="D22" s="27">
        <v>6050</v>
      </c>
      <c r="E22" s="30" t="s">
        <v>97</v>
      </c>
      <c r="F22" s="31">
        <v>110688</v>
      </c>
      <c r="G22" s="31">
        <v>1800</v>
      </c>
      <c r="H22" s="31">
        <v>108888</v>
      </c>
      <c r="I22" s="31">
        <v>108888</v>
      </c>
      <c r="J22" s="31">
        <v>0</v>
      </c>
      <c r="K22" s="33" t="s">
        <v>116</v>
      </c>
      <c r="L22" s="31">
        <v>0</v>
      </c>
      <c r="M22" s="31">
        <v>0</v>
      </c>
      <c r="N22" s="34" t="s">
        <v>19</v>
      </c>
      <c r="O22" s="6"/>
    </row>
    <row r="23" spans="1:15" s="7" customFormat="1" ht="80.25" customHeight="1">
      <c r="A23" s="41">
        <v>15</v>
      </c>
      <c r="B23" s="28">
        <v>700</v>
      </c>
      <c r="C23" s="28">
        <v>70005</v>
      </c>
      <c r="D23" s="27">
        <v>6050</v>
      </c>
      <c r="E23" s="30" t="s">
        <v>245</v>
      </c>
      <c r="F23" s="31">
        <v>13836</v>
      </c>
      <c r="G23" s="31">
        <v>0</v>
      </c>
      <c r="H23" s="31">
        <v>13836</v>
      </c>
      <c r="I23" s="31">
        <v>13836</v>
      </c>
      <c r="J23" s="31">
        <v>0</v>
      </c>
      <c r="K23" s="33" t="s">
        <v>116</v>
      </c>
      <c r="L23" s="31">
        <v>0</v>
      </c>
      <c r="M23" s="31">
        <v>0</v>
      </c>
      <c r="N23" s="34" t="s">
        <v>19</v>
      </c>
      <c r="O23" s="6"/>
    </row>
    <row r="24" spans="1:15" s="7" customFormat="1" ht="45.75" customHeight="1">
      <c r="A24" s="41">
        <v>16</v>
      </c>
      <c r="B24" s="28">
        <v>700</v>
      </c>
      <c r="C24" s="28">
        <v>70005</v>
      </c>
      <c r="D24" s="27">
        <v>6060</v>
      </c>
      <c r="E24" s="30" t="s">
        <v>115</v>
      </c>
      <c r="F24" s="31">
        <v>8211</v>
      </c>
      <c r="G24" s="31">
        <v>1071</v>
      </c>
      <c r="H24" s="31">
        <v>7140</v>
      </c>
      <c r="I24" s="31">
        <v>7140</v>
      </c>
      <c r="J24" s="31">
        <v>0</v>
      </c>
      <c r="K24" s="33" t="s">
        <v>18</v>
      </c>
      <c r="L24" s="31">
        <v>0</v>
      </c>
      <c r="M24" s="31">
        <v>0</v>
      </c>
      <c r="N24" s="34" t="s">
        <v>19</v>
      </c>
      <c r="O24" s="6"/>
    </row>
    <row r="25" spans="1:15" s="7" customFormat="1" ht="46.5" customHeight="1">
      <c r="A25" s="41">
        <v>17</v>
      </c>
      <c r="B25" s="28">
        <v>700</v>
      </c>
      <c r="C25" s="28">
        <v>70005</v>
      </c>
      <c r="D25" s="27">
        <v>6060</v>
      </c>
      <c r="E25" s="30" t="s">
        <v>248</v>
      </c>
      <c r="F25" s="31">
        <v>20194</v>
      </c>
      <c r="G25" s="31">
        <v>0</v>
      </c>
      <c r="H25" s="31">
        <v>20194</v>
      </c>
      <c r="I25" s="31">
        <v>20194</v>
      </c>
      <c r="J25" s="31">
        <v>0</v>
      </c>
      <c r="K25" s="33" t="s">
        <v>18</v>
      </c>
      <c r="L25" s="31">
        <v>0</v>
      </c>
      <c r="M25" s="31">
        <v>0</v>
      </c>
      <c r="N25" s="34" t="s">
        <v>19</v>
      </c>
      <c r="O25" s="6"/>
    </row>
    <row r="26" spans="1:15" s="7" customFormat="1" ht="42.75" customHeight="1">
      <c r="A26" s="41">
        <v>18</v>
      </c>
      <c r="B26" s="28">
        <v>710</v>
      </c>
      <c r="C26" s="28">
        <v>71035</v>
      </c>
      <c r="D26" s="27">
        <v>6050</v>
      </c>
      <c r="E26" s="30" t="s">
        <v>106</v>
      </c>
      <c r="F26" s="31">
        <v>233813</v>
      </c>
      <c r="G26" s="31">
        <v>5105</v>
      </c>
      <c r="H26" s="31">
        <v>5000</v>
      </c>
      <c r="I26" s="31">
        <v>5000</v>
      </c>
      <c r="J26" s="31">
        <v>0</v>
      </c>
      <c r="K26" s="33" t="s">
        <v>18</v>
      </c>
      <c r="L26" s="31">
        <v>0</v>
      </c>
      <c r="M26" s="31">
        <v>223708</v>
      </c>
      <c r="N26" s="34" t="s">
        <v>19</v>
      </c>
      <c r="O26" s="6"/>
    </row>
    <row r="27" spans="1:15" s="7" customFormat="1" ht="46.5" customHeight="1">
      <c r="A27" s="41">
        <v>19</v>
      </c>
      <c r="B27" s="28">
        <v>720</v>
      </c>
      <c r="C27" s="28">
        <v>72095</v>
      </c>
      <c r="D27" s="28">
        <v>6059</v>
      </c>
      <c r="E27" s="32" t="s">
        <v>68</v>
      </c>
      <c r="F27" s="31">
        <v>28177</v>
      </c>
      <c r="G27" s="31">
        <v>6823</v>
      </c>
      <c r="H27" s="31">
        <v>21354</v>
      </c>
      <c r="I27" s="31">
        <v>21354</v>
      </c>
      <c r="J27" s="31">
        <v>0</v>
      </c>
      <c r="K27" s="33" t="s">
        <v>18</v>
      </c>
      <c r="L27" s="31">
        <v>0</v>
      </c>
      <c r="M27" s="31">
        <v>0</v>
      </c>
      <c r="N27" s="34" t="s">
        <v>19</v>
      </c>
      <c r="O27" s="6"/>
    </row>
    <row r="28" spans="1:15" s="7" customFormat="1" ht="50.25" customHeight="1">
      <c r="A28" s="41">
        <v>20</v>
      </c>
      <c r="B28" s="28">
        <v>720</v>
      </c>
      <c r="C28" s="28">
        <v>72095</v>
      </c>
      <c r="D28" s="28">
        <v>6059</v>
      </c>
      <c r="E28" s="32" t="s">
        <v>94</v>
      </c>
      <c r="F28" s="31">
        <v>14717</v>
      </c>
      <c r="G28" s="31">
        <v>0</v>
      </c>
      <c r="H28" s="31">
        <v>14717</v>
      </c>
      <c r="I28" s="31">
        <v>14717</v>
      </c>
      <c r="J28" s="31">
        <v>0</v>
      </c>
      <c r="K28" s="33" t="s">
        <v>18</v>
      </c>
      <c r="L28" s="31">
        <v>0</v>
      </c>
      <c r="M28" s="31">
        <v>0</v>
      </c>
      <c r="N28" s="34" t="s">
        <v>19</v>
      </c>
      <c r="O28" s="6"/>
    </row>
    <row r="29" spans="1:15" ht="51" customHeight="1">
      <c r="A29" s="41">
        <v>21</v>
      </c>
      <c r="B29" s="28">
        <v>750</v>
      </c>
      <c r="C29" s="28">
        <v>75023</v>
      </c>
      <c r="D29" s="27" t="s">
        <v>21</v>
      </c>
      <c r="E29" s="32" t="s">
        <v>91</v>
      </c>
      <c r="F29" s="31">
        <v>192494</v>
      </c>
      <c r="G29" s="31">
        <v>192130</v>
      </c>
      <c r="H29" s="31">
        <v>364</v>
      </c>
      <c r="I29" s="31">
        <v>55</v>
      </c>
      <c r="J29" s="31">
        <v>0</v>
      </c>
      <c r="K29" s="33" t="s">
        <v>90</v>
      </c>
      <c r="L29" s="31">
        <v>309</v>
      </c>
      <c r="M29" s="31">
        <v>0</v>
      </c>
      <c r="N29" s="34" t="s">
        <v>19</v>
      </c>
      <c r="O29" s="9"/>
    </row>
    <row r="30" spans="1:15" ht="67.5">
      <c r="A30" s="41">
        <v>22</v>
      </c>
      <c r="B30" s="28">
        <v>754</v>
      </c>
      <c r="C30" s="28">
        <v>75405</v>
      </c>
      <c r="D30" s="28">
        <v>6170</v>
      </c>
      <c r="E30" s="32" t="s">
        <v>140</v>
      </c>
      <c r="F30" s="31">
        <v>5000</v>
      </c>
      <c r="G30" s="31">
        <v>0</v>
      </c>
      <c r="H30" s="31">
        <v>5000</v>
      </c>
      <c r="I30" s="31">
        <v>5000</v>
      </c>
      <c r="J30" s="31">
        <v>0</v>
      </c>
      <c r="K30" s="33" t="s">
        <v>26</v>
      </c>
      <c r="L30" s="40">
        <v>0</v>
      </c>
      <c r="M30" s="31">
        <v>0</v>
      </c>
      <c r="N30" s="34" t="s">
        <v>19</v>
      </c>
      <c r="O30" s="8"/>
    </row>
    <row r="31" spans="1:15" ht="56.25">
      <c r="A31" s="41">
        <v>23</v>
      </c>
      <c r="B31" s="28">
        <v>754</v>
      </c>
      <c r="C31" s="28">
        <v>75412</v>
      </c>
      <c r="D31" s="28">
        <v>6230</v>
      </c>
      <c r="E31" s="32" t="s">
        <v>132</v>
      </c>
      <c r="F31" s="31">
        <v>3000</v>
      </c>
      <c r="G31" s="31">
        <v>0</v>
      </c>
      <c r="H31" s="31">
        <v>3000</v>
      </c>
      <c r="I31" s="31">
        <v>3000</v>
      </c>
      <c r="J31" s="31">
        <v>0</v>
      </c>
      <c r="K31" s="33" t="s">
        <v>116</v>
      </c>
      <c r="L31" s="40">
        <v>0</v>
      </c>
      <c r="M31" s="31">
        <v>0</v>
      </c>
      <c r="N31" s="34" t="s">
        <v>19</v>
      </c>
      <c r="O31" s="8"/>
    </row>
    <row r="32" spans="1:15" ht="48">
      <c r="A32" s="41">
        <v>24</v>
      </c>
      <c r="B32" s="28">
        <v>754</v>
      </c>
      <c r="C32" s="28">
        <v>75495</v>
      </c>
      <c r="D32" s="28">
        <v>6050</v>
      </c>
      <c r="E32" s="33" t="s">
        <v>93</v>
      </c>
      <c r="F32" s="31">
        <v>62372</v>
      </c>
      <c r="G32" s="31">
        <v>46691</v>
      </c>
      <c r="H32" s="31">
        <v>10000</v>
      </c>
      <c r="I32" s="31">
        <v>10000</v>
      </c>
      <c r="J32" s="31">
        <v>0</v>
      </c>
      <c r="K32" s="33" t="s">
        <v>18</v>
      </c>
      <c r="L32" s="40">
        <v>0</v>
      </c>
      <c r="M32" s="31">
        <v>5681</v>
      </c>
      <c r="N32" s="34" t="s">
        <v>19</v>
      </c>
      <c r="O32" s="8"/>
    </row>
    <row r="33" spans="1:15" ht="42" customHeight="1">
      <c r="A33" s="41">
        <v>25</v>
      </c>
      <c r="B33" s="28">
        <v>801</v>
      </c>
      <c r="C33" s="28">
        <v>80101</v>
      </c>
      <c r="D33" s="28">
        <v>6050</v>
      </c>
      <c r="E33" s="32" t="s">
        <v>135</v>
      </c>
      <c r="F33" s="31">
        <v>5000</v>
      </c>
      <c r="G33" s="31">
        <v>0</v>
      </c>
      <c r="H33" s="31">
        <v>5000</v>
      </c>
      <c r="I33" s="31">
        <v>5000</v>
      </c>
      <c r="J33" s="31">
        <v>0</v>
      </c>
      <c r="K33" s="33" t="s">
        <v>18</v>
      </c>
      <c r="L33" s="40">
        <v>0</v>
      </c>
      <c r="M33" s="31">
        <v>0</v>
      </c>
      <c r="N33" s="34" t="s">
        <v>19</v>
      </c>
      <c r="O33" s="10"/>
    </row>
    <row r="34" spans="1:15" ht="51" customHeight="1">
      <c r="A34" s="41">
        <v>26</v>
      </c>
      <c r="B34" s="28">
        <v>801</v>
      </c>
      <c r="C34" s="28">
        <v>80101</v>
      </c>
      <c r="D34" s="28">
        <v>6050</v>
      </c>
      <c r="E34" s="32" t="s">
        <v>249</v>
      </c>
      <c r="F34" s="31">
        <v>50000</v>
      </c>
      <c r="G34" s="31">
        <v>0</v>
      </c>
      <c r="H34" s="31">
        <v>50000</v>
      </c>
      <c r="I34" s="31">
        <v>50000</v>
      </c>
      <c r="J34" s="31">
        <v>0</v>
      </c>
      <c r="K34" s="33" t="s">
        <v>18</v>
      </c>
      <c r="L34" s="40">
        <v>0</v>
      </c>
      <c r="M34" s="31">
        <v>0</v>
      </c>
      <c r="N34" s="34" t="s">
        <v>19</v>
      </c>
      <c r="O34" s="10"/>
    </row>
    <row r="35" spans="1:15" ht="51" customHeight="1">
      <c r="A35" s="41">
        <v>27</v>
      </c>
      <c r="B35" s="28">
        <v>801</v>
      </c>
      <c r="C35" s="28">
        <v>80101</v>
      </c>
      <c r="D35" s="28">
        <v>6050</v>
      </c>
      <c r="E35" s="32" t="s">
        <v>346</v>
      </c>
      <c r="F35" s="31">
        <v>35000</v>
      </c>
      <c r="G35" s="31">
        <v>0</v>
      </c>
      <c r="H35" s="31">
        <v>35000</v>
      </c>
      <c r="I35" s="31">
        <v>35000</v>
      </c>
      <c r="J35" s="31">
        <v>0</v>
      </c>
      <c r="K35" s="33" t="s">
        <v>18</v>
      </c>
      <c r="L35" s="40">
        <v>0</v>
      </c>
      <c r="M35" s="31">
        <v>0</v>
      </c>
      <c r="N35" s="34" t="s">
        <v>19</v>
      </c>
      <c r="O35" s="10"/>
    </row>
    <row r="36" spans="1:15" ht="51" customHeight="1">
      <c r="A36" s="41">
        <v>28</v>
      </c>
      <c r="B36" s="28">
        <v>801</v>
      </c>
      <c r="C36" s="28">
        <v>80101</v>
      </c>
      <c r="D36" s="28">
        <v>6060</v>
      </c>
      <c r="E36" s="32" t="s">
        <v>371</v>
      </c>
      <c r="F36" s="31">
        <v>30000</v>
      </c>
      <c r="G36" s="31">
        <v>0</v>
      </c>
      <c r="H36" s="31">
        <v>30000</v>
      </c>
      <c r="I36" s="31">
        <v>30000</v>
      </c>
      <c r="J36" s="31">
        <v>0</v>
      </c>
      <c r="K36" s="33" t="s">
        <v>18</v>
      </c>
      <c r="L36" s="40">
        <v>0</v>
      </c>
      <c r="M36" s="31">
        <v>0</v>
      </c>
      <c r="N36" s="34" t="s">
        <v>372</v>
      </c>
      <c r="O36" s="10"/>
    </row>
    <row r="37" spans="1:15" ht="51" customHeight="1">
      <c r="A37" s="41">
        <v>29</v>
      </c>
      <c r="B37" s="28">
        <v>801</v>
      </c>
      <c r="C37" s="28">
        <v>80148</v>
      </c>
      <c r="D37" s="28">
        <v>6060</v>
      </c>
      <c r="E37" s="32" t="s">
        <v>375</v>
      </c>
      <c r="F37" s="31">
        <v>9000</v>
      </c>
      <c r="G37" s="31">
        <v>0</v>
      </c>
      <c r="H37" s="31">
        <v>9000</v>
      </c>
      <c r="I37" s="31">
        <v>9000</v>
      </c>
      <c r="J37" s="31">
        <v>0</v>
      </c>
      <c r="K37" s="33" t="s">
        <v>18</v>
      </c>
      <c r="L37" s="40">
        <v>0</v>
      </c>
      <c r="M37" s="31">
        <v>0</v>
      </c>
      <c r="N37" s="34" t="s">
        <v>372</v>
      </c>
      <c r="O37" s="10"/>
    </row>
    <row r="38" spans="1:15" ht="42" customHeight="1">
      <c r="A38" s="41">
        <v>30</v>
      </c>
      <c r="B38" s="28">
        <v>851</v>
      </c>
      <c r="C38" s="28">
        <v>85154</v>
      </c>
      <c r="D38" s="28">
        <v>6060</v>
      </c>
      <c r="E38" s="32" t="s">
        <v>139</v>
      </c>
      <c r="F38" s="31">
        <v>5210</v>
      </c>
      <c r="G38" s="31">
        <v>0</v>
      </c>
      <c r="H38" s="31">
        <v>5210</v>
      </c>
      <c r="I38" s="31">
        <v>5210</v>
      </c>
      <c r="J38" s="31">
        <v>0</v>
      </c>
      <c r="K38" s="33" t="s">
        <v>116</v>
      </c>
      <c r="L38" s="40">
        <v>0</v>
      </c>
      <c r="M38" s="31">
        <v>0</v>
      </c>
      <c r="N38" s="34" t="s">
        <v>19</v>
      </c>
      <c r="O38" s="10"/>
    </row>
    <row r="39" spans="1:15" ht="48.75" customHeight="1">
      <c r="A39" s="41">
        <v>31</v>
      </c>
      <c r="B39" s="28">
        <v>900</v>
      </c>
      <c r="C39" s="28">
        <v>90001</v>
      </c>
      <c r="D39" s="28">
        <v>6050</v>
      </c>
      <c r="E39" s="32" t="s">
        <v>250</v>
      </c>
      <c r="F39" s="31">
        <v>20000</v>
      </c>
      <c r="G39" s="31">
        <v>0</v>
      </c>
      <c r="H39" s="31">
        <v>20000</v>
      </c>
      <c r="I39" s="31">
        <v>20000</v>
      </c>
      <c r="J39" s="31">
        <v>0</v>
      </c>
      <c r="K39" s="33" t="s">
        <v>18</v>
      </c>
      <c r="L39" s="40">
        <v>0</v>
      </c>
      <c r="M39" s="31">
        <v>0</v>
      </c>
      <c r="N39" s="34" t="s">
        <v>19</v>
      </c>
      <c r="O39" s="10"/>
    </row>
    <row r="40" spans="1:15" ht="51.75" customHeight="1">
      <c r="A40" s="41">
        <v>32</v>
      </c>
      <c r="B40" s="28">
        <v>900</v>
      </c>
      <c r="C40" s="28">
        <v>90001</v>
      </c>
      <c r="D40" s="27">
        <v>6050</v>
      </c>
      <c r="E40" s="32" t="s">
        <v>107</v>
      </c>
      <c r="F40" s="31">
        <v>118664</v>
      </c>
      <c r="G40" s="31">
        <v>103164</v>
      </c>
      <c r="H40" s="31">
        <v>15500</v>
      </c>
      <c r="I40" s="31">
        <v>15500</v>
      </c>
      <c r="J40" s="31"/>
      <c r="K40" s="33" t="s">
        <v>18</v>
      </c>
      <c r="L40" s="31">
        <v>0</v>
      </c>
      <c r="M40" s="31">
        <v>0</v>
      </c>
      <c r="N40" s="34" t="s">
        <v>19</v>
      </c>
      <c r="O40" s="10"/>
    </row>
    <row r="41" spans="1:14" ht="53.25" customHeight="1">
      <c r="A41" s="41">
        <v>33</v>
      </c>
      <c r="B41" s="28">
        <v>900</v>
      </c>
      <c r="C41" s="28">
        <v>90001</v>
      </c>
      <c r="D41" s="27">
        <v>6050</v>
      </c>
      <c r="E41" s="32" t="s">
        <v>136</v>
      </c>
      <c r="F41" s="31">
        <v>34475</v>
      </c>
      <c r="G41" s="31">
        <v>4475</v>
      </c>
      <c r="H41" s="31">
        <v>30000</v>
      </c>
      <c r="I41" s="31">
        <v>30000</v>
      </c>
      <c r="J41" s="31">
        <v>0</v>
      </c>
      <c r="K41" s="33" t="s">
        <v>18</v>
      </c>
      <c r="L41" s="31">
        <v>0</v>
      </c>
      <c r="M41" s="31">
        <v>0</v>
      </c>
      <c r="N41" s="34" t="s">
        <v>19</v>
      </c>
    </row>
    <row r="42" spans="1:14" ht="53.25" customHeight="1">
      <c r="A42" s="41">
        <v>34</v>
      </c>
      <c r="B42" s="28">
        <v>900</v>
      </c>
      <c r="C42" s="28">
        <v>90001</v>
      </c>
      <c r="D42" s="27">
        <v>6050</v>
      </c>
      <c r="E42" s="32" t="s">
        <v>251</v>
      </c>
      <c r="F42" s="31">
        <v>160000</v>
      </c>
      <c r="G42" s="31">
        <v>0</v>
      </c>
      <c r="H42" s="31">
        <v>160000</v>
      </c>
      <c r="I42" s="31">
        <v>60000</v>
      </c>
      <c r="J42" s="31">
        <v>100000</v>
      </c>
      <c r="K42" s="33" t="s">
        <v>18</v>
      </c>
      <c r="L42" s="31">
        <v>0</v>
      </c>
      <c r="M42" s="31">
        <v>0</v>
      </c>
      <c r="N42" s="34" t="s">
        <v>19</v>
      </c>
    </row>
    <row r="43" spans="1:14" ht="53.25" customHeight="1">
      <c r="A43" s="41">
        <v>35</v>
      </c>
      <c r="B43" s="28">
        <v>900</v>
      </c>
      <c r="C43" s="28">
        <v>90001</v>
      </c>
      <c r="D43" s="27">
        <v>6050</v>
      </c>
      <c r="E43" s="32" t="s">
        <v>114</v>
      </c>
      <c r="F43" s="31">
        <v>66909</v>
      </c>
      <c r="G43" s="31">
        <v>36909</v>
      </c>
      <c r="H43" s="31">
        <v>30000</v>
      </c>
      <c r="I43" s="31">
        <v>30000</v>
      </c>
      <c r="J43" s="31">
        <v>0</v>
      </c>
      <c r="K43" s="33" t="s">
        <v>18</v>
      </c>
      <c r="L43" s="31">
        <v>0</v>
      </c>
      <c r="M43" s="31">
        <v>0</v>
      </c>
      <c r="N43" s="34" t="s">
        <v>19</v>
      </c>
    </row>
    <row r="44" spans="1:14" ht="53.25" customHeight="1">
      <c r="A44" s="41">
        <v>36</v>
      </c>
      <c r="B44" s="28">
        <v>900</v>
      </c>
      <c r="C44" s="28">
        <v>90001</v>
      </c>
      <c r="D44" s="27">
        <v>6050</v>
      </c>
      <c r="E44" s="32" t="s">
        <v>373</v>
      </c>
      <c r="F44" s="31">
        <v>10000</v>
      </c>
      <c r="G44" s="31">
        <v>0</v>
      </c>
      <c r="H44" s="31">
        <v>10000</v>
      </c>
      <c r="I44" s="31">
        <v>10000</v>
      </c>
      <c r="J44" s="31">
        <v>0</v>
      </c>
      <c r="K44" s="33" t="s">
        <v>18</v>
      </c>
      <c r="L44" s="31">
        <v>0</v>
      </c>
      <c r="M44" s="31">
        <v>0</v>
      </c>
      <c r="N44" s="34" t="s">
        <v>19</v>
      </c>
    </row>
    <row r="45" spans="1:14" ht="48" customHeight="1">
      <c r="A45" s="41">
        <v>37</v>
      </c>
      <c r="B45" s="28">
        <v>900</v>
      </c>
      <c r="C45" s="28">
        <v>90001</v>
      </c>
      <c r="D45" s="27">
        <v>6060</v>
      </c>
      <c r="E45" s="32" t="s">
        <v>133</v>
      </c>
      <c r="F45" s="31">
        <v>5000</v>
      </c>
      <c r="G45" s="31">
        <v>0</v>
      </c>
      <c r="H45" s="31">
        <v>5000</v>
      </c>
      <c r="I45" s="31">
        <v>5000</v>
      </c>
      <c r="J45" s="31">
        <v>0</v>
      </c>
      <c r="K45" s="33" t="s">
        <v>18</v>
      </c>
      <c r="L45" s="31">
        <v>0</v>
      </c>
      <c r="M45" s="31">
        <v>0</v>
      </c>
      <c r="N45" s="34" t="s">
        <v>19</v>
      </c>
    </row>
    <row r="46" spans="1:14" ht="48" customHeight="1">
      <c r="A46" s="41">
        <v>38</v>
      </c>
      <c r="B46" s="28">
        <v>900</v>
      </c>
      <c r="C46" s="28">
        <v>90004</v>
      </c>
      <c r="D46" s="27">
        <v>6060</v>
      </c>
      <c r="E46" s="32" t="s">
        <v>255</v>
      </c>
      <c r="F46" s="31">
        <v>20664</v>
      </c>
      <c r="G46" s="31">
        <v>0</v>
      </c>
      <c r="H46" s="31">
        <v>20664</v>
      </c>
      <c r="I46" s="31">
        <v>20664</v>
      </c>
      <c r="J46" s="31">
        <v>0</v>
      </c>
      <c r="K46" s="33" t="s">
        <v>18</v>
      </c>
      <c r="L46" s="31">
        <v>0</v>
      </c>
      <c r="M46" s="31">
        <v>0</v>
      </c>
      <c r="N46" s="34" t="s">
        <v>19</v>
      </c>
    </row>
    <row r="47" spans="1:14" ht="51.75" customHeight="1">
      <c r="A47" s="41">
        <v>39</v>
      </c>
      <c r="B47" s="28">
        <v>900</v>
      </c>
      <c r="C47" s="28">
        <v>90015</v>
      </c>
      <c r="D47" s="27">
        <v>6050</v>
      </c>
      <c r="E47" s="32" t="s">
        <v>99</v>
      </c>
      <c r="F47" s="31">
        <v>10000</v>
      </c>
      <c r="G47" s="31">
        <v>0</v>
      </c>
      <c r="H47" s="31">
        <v>10000</v>
      </c>
      <c r="I47" s="31">
        <v>10000</v>
      </c>
      <c r="J47" s="31">
        <v>0</v>
      </c>
      <c r="K47" s="33" t="s">
        <v>18</v>
      </c>
      <c r="L47" s="31">
        <v>0</v>
      </c>
      <c r="M47" s="31">
        <v>0</v>
      </c>
      <c r="N47" s="34" t="s">
        <v>19</v>
      </c>
    </row>
    <row r="48" spans="1:14" ht="68.25" customHeight="1">
      <c r="A48" s="41">
        <v>40</v>
      </c>
      <c r="B48" s="28">
        <v>900</v>
      </c>
      <c r="C48" s="28">
        <v>90015</v>
      </c>
      <c r="D48" s="27">
        <v>6050</v>
      </c>
      <c r="E48" s="32" t="s">
        <v>108</v>
      </c>
      <c r="F48" s="31">
        <v>290000</v>
      </c>
      <c r="G48" s="31">
        <v>212444</v>
      </c>
      <c r="H48" s="31">
        <v>22732</v>
      </c>
      <c r="I48" s="31">
        <v>22732</v>
      </c>
      <c r="J48" s="31">
        <v>0</v>
      </c>
      <c r="K48" s="33" t="s">
        <v>18</v>
      </c>
      <c r="L48" s="31">
        <v>0</v>
      </c>
      <c r="M48" s="31">
        <v>54824</v>
      </c>
      <c r="N48" s="34" t="s">
        <v>19</v>
      </c>
    </row>
    <row r="49" spans="1:14" ht="49.5" customHeight="1">
      <c r="A49" s="41">
        <v>41</v>
      </c>
      <c r="B49" s="28">
        <v>900</v>
      </c>
      <c r="C49" s="28">
        <v>90015</v>
      </c>
      <c r="D49" s="27">
        <v>6050</v>
      </c>
      <c r="E49" s="32" t="s">
        <v>134</v>
      </c>
      <c r="F49" s="31">
        <v>24767</v>
      </c>
      <c r="G49" s="31">
        <v>0</v>
      </c>
      <c r="H49" s="31">
        <v>24767</v>
      </c>
      <c r="I49" s="31">
        <v>24767</v>
      </c>
      <c r="J49" s="31">
        <v>0</v>
      </c>
      <c r="K49" s="33" t="s">
        <v>18</v>
      </c>
      <c r="L49" s="31">
        <v>0</v>
      </c>
      <c r="M49" s="31">
        <v>0</v>
      </c>
      <c r="N49" s="34" t="s">
        <v>19</v>
      </c>
    </row>
    <row r="50" spans="1:14" ht="49.5" customHeight="1">
      <c r="A50" s="41">
        <v>42</v>
      </c>
      <c r="B50" s="28">
        <v>900</v>
      </c>
      <c r="C50" s="28">
        <v>90015</v>
      </c>
      <c r="D50" s="27">
        <v>6050</v>
      </c>
      <c r="E50" s="32" t="s">
        <v>374</v>
      </c>
      <c r="F50" s="31">
        <v>10000</v>
      </c>
      <c r="G50" s="31">
        <v>0</v>
      </c>
      <c r="H50" s="31">
        <v>10000</v>
      </c>
      <c r="I50" s="31">
        <v>10000</v>
      </c>
      <c r="J50" s="31">
        <v>0</v>
      </c>
      <c r="K50" s="33" t="s">
        <v>18</v>
      </c>
      <c r="L50" s="31">
        <v>0</v>
      </c>
      <c r="M50" s="31">
        <v>0</v>
      </c>
      <c r="N50" s="34" t="s">
        <v>19</v>
      </c>
    </row>
    <row r="51" spans="1:14" ht="49.5" customHeight="1">
      <c r="A51" s="41">
        <v>43</v>
      </c>
      <c r="B51" s="28">
        <v>921</v>
      </c>
      <c r="C51" s="28">
        <v>92109</v>
      </c>
      <c r="D51" s="27">
        <v>6220</v>
      </c>
      <c r="E51" s="32" t="s">
        <v>347</v>
      </c>
      <c r="F51" s="31">
        <v>25000</v>
      </c>
      <c r="G51" s="31">
        <v>0</v>
      </c>
      <c r="H51" s="31">
        <v>25000</v>
      </c>
      <c r="I51" s="31">
        <v>25000</v>
      </c>
      <c r="J51" s="31">
        <v>0</v>
      </c>
      <c r="K51" s="33" t="s">
        <v>18</v>
      </c>
      <c r="L51" s="31">
        <v>0</v>
      </c>
      <c r="M51" s="31">
        <v>0</v>
      </c>
      <c r="N51" s="34" t="s">
        <v>19</v>
      </c>
    </row>
    <row r="52" spans="1:14" ht="49.5" customHeight="1">
      <c r="A52" s="41">
        <v>44</v>
      </c>
      <c r="B52" s="28">
        <v>921</v>
      </c>
      <c r="C52" s="28">
        <v>92116</v>
      </c>
      <c r="D52" s="27">
        <v>6220</v>
      </c>
      <c r="E52" s="32" t="s">
        <v>137</v>
      </c>
      <c r="F52" s="31">
        <v>25000</v>
      </c>
      <c r="G52" s="31">
        <v>0</v>
      </c>
      <c r="H52" s="31">
        <v>25000</v>
      </c>
      <c r="I52" s="31">
        <v>25000</v>
      </c>
      <c r="J52" s="31">
        <v>0</v>
      </c>
      <c r="K52" s="33" t="s">
        <v>18</v>
      </c>
      <c r="L52" s="31">
        <v>0</v>
      </c>
      <c r="M52" s="31">
        <v>0</v>
      </c>
      <c r="N52" s="34" t="s">
        <v>19</v>
      </c>
    </row>
    <row r="53" spans="1:14" ht="51.75" customHeight="1">
      <c r="A53" s="41">
        <v>45</v>
      </c>
      <c r="B53" s="28">
        <v>926</v>
      </c>
      <c r="C53" s="28">
        <v>92601</v>
      </c>
      <c r="D53" s="27">
        <v>6050</v>
      </c>
      <c r="E53" s="32" t="s">
        <v>100</v>
      </c>
      <c r="F53" s="31">
        <v>741144</v>
      </c>
      <c r="G53" s="31">
        <v>252935</v>
      </c>
      <c r="H53" s="31">
        <v>100000</v>
      </c>
      <c r="I53" s="31">
        <v>100000</v>
      </c>
      <c r="J53" s="31">
        <v>0</v>
      </c>
      <c r="K53" s="33" t="s">
        <v>95</v>
      </c>
      <c r="L53" s="31">
        <v>0</v>
      </c>
      <c r="M53" s="31">
        <v>388209</v>
      </c>
      <c r="N53" s="34" t="s">
        <v>19</v>
      </c>
    </row>
    <row r="54" spans="1:14" ht="51.75" customHeight="1">
      <c r="A54" s="41">
        <v>46</v>
      </c>
      <c r="B54" s="28">
        <v>926</v>
      </c>
      <c r="C54" s="28">
        <v>92695</v>
      </c>
      <c r="D54" s="27">
        <v>6050</v>
      </c>
      <c r="E54" s="32" t="s">
        <v>252</v>
      </c>
      <c r="F54" s="31">
        <v>14970</v>
      </c>
      <c r="G54" s="31">
        <v>0</v>
      </c>
      <c r="H54" s="31">
        <v>14970</v>
      </c>
      <c r="I54" s="31">
        <v>14970</v>
      </c>
      <c r="J54" s="31">
        <v>0</v>
      </c>
      <c r="K54" s="33" t="s">
        <v>95</v>
      </c>
      <c r="L54" s="31">
        <v>0</v>
      </c>
      <c r="M54" s="31">
        <v>0</v>
      </c>
      <c r="N54" s="34" t="s">
        <v>19</v>
      </c>
    </row>
    <row r="55" spans="1:14" ht="51.75" customHeight="1">
      <c r="A55" s="41">
        <v>47</v>
      </c>
      <c r="B55" s="28">
        <v>926</v>
      </c>
      <c r="C55" s="28">
        <v>92695</v>
      </c>
      <c r="D55" s="27">
        <v>6050</v>
      </c>
      <c r="E55" s="32" t="s">
        <v>348</v>
      </c>
      <c r="F55" s="31">
        <v>50000</v>
      </c>
      <c r="G55" s="31">
        <v>0</v>
      </c>
      <c r="H55" s="31">
        <v>50000</v>
      </c>
      <c r="I55" s="31">
        <v>50000</v>
      </c>
      <c r="J55" s="31">
        <v>0</v>
      </c>
      <c r="K55" s="33" t="s">
        <v>95</v>
      </c>
      <c r="L55" s="31">
        <v>0</v>
      </c>
      <c r="M55" s="31">
        <v>0</v>
      </c>
      <c r="N55" s="34" t="s">
        <v>19</v>
      </c>
    </row>
    <row r="56" spans="1:14" ht="68.25" customHeight="1">
      <c r="A56" s="41">
        <v>48</v>
      </c>
      <c r="B56" s="28">
        <v>926</v>
      </c>
      <c r="C56" s="28">
        <v>92695</v>
      </c>
      <c r="D56" s="28">
        <v>6050</v>
      </c>
      <c r="E56" s="32" t="s">
        <v>101</v>
      </c>
      <c r="F56" s="31">
        <v>2552000</v>
      </c>
      <c r="G56" s="31">
        <v>1215571</v>
      </c>
      <c r="H56" s="31">
        <v>1336429</v>
      </c>
      <c r="I56" s="31">
        <v>1146429</v>
      </c>
      <c r="J56" s="31">
        <v>0</v>
      </c>
      <c r="K56" s="33" t="s">
        <v>102</v>
      </c>
      <c r="L56" s="31">
        <v>0</v>
      </c>
      <c r="M56" s="31">
        <v>0</v>
      </c>
      <c r="N56" s="34" t="s">
        <v>19</v>
      </c>
    </row>
    <row r="57" spans="1:14" s="10" customFormat="1" ht="30" customHeight="1">
      <c r="A57" s="249" t="s">
        <v>29</v>
      </c>
      <c r="B57" s="249"/>
      <c r="C57" s="249"/>
      <c r="D57" s="249"/>
      <c r="E57" s="249"/>
      <c r="F57" s="42">
        <f>SUM(F9:F56)</f>
        <v>5742331</v>
      </c>
      <c r="G57" s="42">
        <f>SUM(G9:G56)</f>
        <v>2107411</v>
      </c>
      <c r="H57" s="42">
        <f>SUM(H9:H56)</f>
        <v>2962498</v>
      </c>
      <c r="I57" s="42">
        <f>SUM(I9:I56)</f>
        <v>2672189</v>
      </c>
      <c r="J57" s="42">
        <f>SUM(J9:J56)</f>
        <v>100000</v>
      </c>
      <c r="K57" s="46">
        <v>190000</v>
      </c>
      <c r="L57" s="42">
        <f>SUM(L9:L56)</f>
        <v>309</v>
      </c>
      <c r="M57" s="42">
        <f>SUM(M9:M56)</f>
        <v>672422</v>
      </c>
      <c r="N57" s="47" t="s">
        <v>30</v>
      </c>
    </row>
    <row r="58" spans="1:14" ht="12.75">
      <c r="A58" s="11" t="s">
        <v>31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1" t="s">
        <v>109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.75">
      <c r="A60" s="11" t="s">
        <v>32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1" t="s">
        <v>33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1"/>
    </row>
    <row r="64" spans="1:1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8">
      <c r="A67" s="29"/>
      <c r="B67" s="29"/>
      <c r="C67" s="29"/>
      <c r="D67" s="29"/>
      <c r="E67" s="29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8">
      <c r="A68" s="29"/>
      <c r="B68" s="29"/>
      <c r="C68" s="29"/>
      <c r="D68" s="29"/>
      <c r="E68" s="29"/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.75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</row>
  </sheetData>
  <sheetProtection selectLockedCells="1" selectUnlockedCells="1"/>
  <mergeCells count="19">
    <mergeCell ref="N3:N7"/>
    <mergeCell ref="A57:E57"/>
    <mergeCell ref="G4:G7"/>
    <mergeCell ref="H4:H7"/>
    <mergeCell ref="I4:L4"/>
    <mergeCell ref="I5:I7"/>
    <mergeCell ref="J5:J7"/>
    <mergeCell ref="K5:K7"/>
    <mergeCell ref="L5:L7"/>
    <mergeCell ref="B69:N69"/>
    <mergeCell ref="A1:N1"/>
    <mergeCell ref="A3:A7"/>
    <mergeCell ref="B3:B7"/>
    <mergeCell ref="C3:C7"/>
    <mergeCell ref="D3:D7"/>
    <mergeCell ref="E3:E7"/>
    <mergeCell ref="F3:F7"/>
    <mergeCell ref="H3:L3"/>
    <mergeCell ref="M3:M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Nr VII/51/2015
Rady Miasta Radziejów z dnia 18 września 2015 roku   
w sprawie zmian w budżecie Miasta Radziejów na 2015 rok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70">
      <selection activeCell="D94" sqref="D94"/>
    </sheetView>
  </sheetViews>
  <sheetFormatPr defaultColWidth="9.140625" defaultRowHeight="12.75"/>
  <cols>
    <col min="1" max="1" width="5.421875" style="145" customWidth="1"/>
    <col min="2" max="2" width="9.57421875" style="145" customWidth="1"/>
    <col min="3" max="3" width="7.421875" style="145" customWidth="1"/>
    <col min="4" max="4" width="13.140625" style="145" customWidth="1"/>
    <col min="5" max="6" width="13.421875" style="145" customWidth="1"/>
    <col min="7" max="7" width="14.57421875" style="145" customWidth="1"/>
    <col min="8" max="8" width="11.7109375" style="145" customWidth="1"/>
    <col min="9" max="24" width="9.140625" style="159" customWidth="1"/>
    <col min="25" max="16384" width="9.140625" style="145" customWidth="1"/>
  </cols>
  <sheetData>
    <row r="1" spans="1:8" ht="55.5" customHeight="1">
      <c r="A1" s="246" t="s">
        <v>842</v>
      </c>
      <c r="B1" s="246"/>
      <c r="C1" s="246"/>
      <c r="D1" s="246"/>
      <c r="E1" s="246"/>
      <c r="F1" s="246"/>
      <c r="G1" s="246"/>
      <c r="H1" s="246"/>
    </row>
    <row r="2" spans="1:8" ht="10.5" customHeight="1">
      <c r="A2" s="14"/>
      <c r="B2" s="14"/>
      <c r="C2" s="14"/>
      <c r="D2" s="14"/>
      <c r="E2" s="14"/>
      <c r="F2" s="14"/>
      <c r="H2" s="3" t="s">
        <v>3</v>
      </c>
    </row>
    <row r="3" spans="1:8" ht="12.75" customHeight="1">
      <c r="A3" s="256" t="s">
        <v>0</v>
      </c>
      <c r="B3" s="256" t="s">
        <v>1</v>
      </c>
      <c r="C3" s="256" t="s">
        <v>215</v>
      </c>
      <c r="D3" s="257" t="s">
        <v>843</v>
      </c>
      <c r="E3" s="257" t="s">
        <v>844</v>
      </c>
      <c r="F3" s="257" t="s">
        <v>845</v>
      </c>
      <c r="G3" s="257"/>
      <c r="H3" s="257"/>
    </row>
    <row r="4" spans="1:8" ht="12.75" customHeight="1">
      <c r="A4" s="256"/>
      <c r="B4" s="256"/>
      <c r="C4" s="256"/>
      <c r="D4" s="257"/>
      <c r="E4" s="257"/>
      <c r="F4" s="257" t="s">
        <v>846</v>
      </c>
      <c r="G4" s="49" t="s">
        <v>213</v>
      </c>
      <c r="H4" s="257" t="s">
        <v>847</v>
      </c>
    </row>
    <row r="5" spans="1:8" ht="33.75">
      <c r="A5" s="256"/>
      <c r="B5" s="256"/>
      <c r="C5" s="256"/>
      <c r="D5" s="257"/>
      <c r="E5" s="257"/>
      <c r="F5" s="257"/>
      <c r="G5" s="4" t="s">
        <v>848</v>
      </c>
      <c r="H5" s="257"/>
    </row>
    <row r="6" spans="1:8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18" customHeight="1">
      <c r="A7" s="160" t="s">
        <v>849</v>
      </c>
      <c r="B7" s="160" t="s">
        <v>850</v>
      </c>
      <c r="C7" s="161"/>
      <c r="D7" s="162">
        <f>SUM(D8:D14)</f>
        <v>9522.66</v>
      </c>
      <c r="E7" s="162">
        <f>SUM(E8:E14)</f>
        <v>9522.66</v>
      </c>
      <c r="F7" s="162">
        <f>SUM(F8:F14)</f>
        <v>9522.66</v>
      </c>
      <c r="G7" s="162">
        <f>SUM(G8:G14)</f>
        <v>83.69</v>
      </c>
      <c r="H7" s="162">
        <f>SUM(H8:H14)</f>
        <v>0</v>
      </c>
    </row>
    <row r="8" spans="1:24" s="167" customFormat="1" ht="18" customHeight="1">
      <c r="A8" s="163"/>
      <c r="B8" s="164"/>
      <c r="C8" s="164">
        <v>2010</v>
      </c>
      <c r="D8" s="165">
        <v>9522.66</v>
      </c>
      <c r="E8" s="165"/>
      <c r="F8" s="165"/>
      <c r="G8" s="165"/>
      <c r="H8" s="165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167" customFormat="1" ht="18" customHeight="1">
      <c r="A9" s="163"/>
      <c r="B9" s="164"/>
      <c r="C9" s="164">
        <v>4010</v>
      </c>
      <c r="D9" s="165"/>
      <c r="E9" s="165">
        <v>70</v>
      </c>
      <c r="F9" s="165">
        <v>70</v>
      </c>
      <c r="G9" s="165">
        <v>70</v>
      </c>
      <c r="H9" s="165">
        <v>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167" customFormat="1" ht="18" customHeight="1">
      <c r="A10" s="163"/>
      <c r="B10" s="164"/>
      <c r="C10" s="164">
        <v>4110</v>
      </c>
      <c r="D10" s="165"/>
      <c r="E10" s="165">
        <v>11.97</v>
      </c>
      <c r="F10" s="165">
        <v>11.97</v>
      </c>
      <c r="G10" s="165">
        <v>11.97</v>
      </c>
      <c r="H10" s="165">
        <v>0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167" customFormat="1" ht="18" customHeight="1">
      <c r="A11" s="163"/>
      <c r="B11" s="164"/>
      <c r="C11" s="164">
        <v>4120</v>
      </c>
      <c r="D11" s="165"/>
      <c r="E11" s="165">
        <v>1.72</v>
      </c>
      <c r="F11" s="165">
        <v>1.72</v>
      </c>
      <c r="G11" s="165">
        <v>1.72</v>
      </c>
      <c r="H11" s="165">
        <v>0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167" customFormat="1" ht="18" customHeight="1">
      <c r="A12" s="163"/>
      <c r="B12" s="164"/>
      <c r="C12" s="164">
        <v>4210</v>
      </c>
      <c r="D12" s="165"/>
      <c r="E12" s="165">
        <v>11</v>
      </c>
      <c r="F12" s="165">
        <v>11</v>
      </c>
      <c r="G12" s="165">
        <v>0</v>
      </c>
      <c r="H12" s="165">
        <v>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167" customFormat="1" ht="18" customHeight="1">
      <c r="A13" s="163"/>
      <c r="B13" s="164"/>
      <c r="C13" s="164">
        <v>4300</v>
      </c>
      <c r="D13" s="165"/>
      <c r="E13" s="165">
        <v>92.03</v>
      </c>
      <c r="F13" s="165">
        <v>92.03</v>
      </c>
      <c r="G13" s="165">
        <v>0</v>
      </c>
      <c r="H13" s="165"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167" customFormat="1" ht="18" customHeight="1">
      <c r="A14" s="163"/>
      <c r="B14" s="164"/>
      <c r="C14" s="164">
        <v>4430</v>
      </c>
      <c r="D14" s="165"/>
      <c r="E14" s="165">
        <v>9335.94</v>
      </c>
      <c r="F14" s="165">
        <v>9335.94</v>
      </c>
      <c r="G14" s="165">
        <v>0</v>
      </c>
      <c r="H14" s="165">
        <v>0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8" ht="18" customHeight="1">
      <c r="A15" s="168">
        <v>750</v>
      </c>
      <c r="B15" s="161"/>
      <c r="C15" s="161"/>
      <c r="D15" s="162">
        <f>SUM(D16)</f>
        <v>121300</v>
      </c>
      <c r="E15" s="162">
        <f>SUM(E16)</f>
        <v>121300</v>
      </c>
      <c r="F15" s="162">
        <f>SUM(F16)</f>
        <v>121300</v>
      </c>
      <c r="G15" s="162">
        <f>SUM(G16)</f>
        <v>118116</v>
      </c>
      <c r="H15" s="162">
        <f>SUM(H16)</f>
        <v>0</v>
      </c>
    </row>
    <row r="16" spans="1:24" s="172" customFormat="1" ht="18" customHeight="1">
      <c r="A16" s="169"/>
      <c r="B16" s="170">
        <v>75011</v>
      </c>
      <c r="C16" s="170"/>
      <c r="D16" s="171">
        <f>SUM(D17:D21)</f>
        <v>121300</v>
      </c>
      <c r="E16" s="171">
        <f>SUM(E17:E23)</f>
        <v>121300</v>
      </c>
      <c r="F16" s="171">
        <f>SUM(F17:F23)</f>
        <v>121300</v>
      </c>
      <c r="G16" s="171">
        <f>SUM(G17:G23)</f>
        <v>118116</v>
      </c>
      <c r="H16" s="171">
        <f>SUM(H17:H21)</f>
        <v>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s="172" customFormat="1" ht="18" customHeight="1">
      <c r="A17" s="169"/>
      <c r="B17" s="170"/>
      <c r="C17" s="170">
        <v>2010</v>
      </c>
      <c r="D17" s="171">
        <v>121300</v>
      </c>
      <c r="E17" s="171"/>
      <c r="F17" s="171"/>
      <c r="G17" s="171"/>
      <c r="H17" s="171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s="172" customFormat="1" ht="18" customHeight="1">
      <c r="A18" s="169"/>
      <c r="B18" s="170"/>
      <c r="C18" s="170">
        <v>4010</v>
      </c>
      <c r="D18" s="171"/>
      <c r="E18" s="171">
        <v>92935</v>
      </c>
      <c r="F18" s="171">
        <v>92935</v>
      </c>
      <c r="G18" s="171">
        <v>92935</v>
      </c>
      <c r="H18" s="171">
        <v>0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</row>
    <row r="19" spans="1:24" s="172" customFormat="1" ht="18" customHeight="1">
      <c r="A19" s="169"/>
      <c r="B19" s="170"/>
      <c r="C19" s="170">
        <v>4040</v>
      </c>
      <c r="D19" s="171"/>
      <c r="E19" s="171">
        <v>6146.49</v>
      </c>
      <c r="F19" s="171">
        <v>6146.49</v>
      </c>
      <c r="G19" s="171">
        <v>6146.49</v>
      </c>
      <c r="H19" s="171">
        <v>0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</row>
    <row r="20" spans="1:24" s="172" customFormat="1" ht="18" customHeight="1">
      <c r="A20" s="169"/>
      <c r="B20" s="170"/>
      <c r="C20" s="170">
        <v>4110</v>
      </c>
      <c r="D20" s="171"/>
      <c r="E20" s="171">
        <v>17032.51</v>
      </c>
      <c r="F20" s="171">
        <v>17032.51</v>
      </c>
      <c r="G20" s="171">
        <v>17032.51</v>
      </c>
      <c r="H20" s="171">
        <v>0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1:24" s="172" customFormat="1" ht="18" customHeight="1">
      <c r="A21" s="169"/>
      <c r="B21" s="170"/>
      <c r="C21" s="170">
        <v>4120</v>
      </c>
      <c r="D21" s="171"/>
      <c r="E21" s="171">
        <v>2002</v>
      </c>
      <c r="F21" s="171">
        <v>2002</v>
      </c>
      <c r="G21" s="171">
        <v>2002</v>
      </c>
      <c r="H21" s="171">
        <v>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</row>
    <row r="22" spans="1:24" s="172" customFormat="1" ht="18" customHeight="1">
      <c r="A22" s="169"/>
      <c r="B22" s="170"/>
      <c r="C22" s="170">
        <v>4210</v>
      </c>
      <c r="D22" s="171"/>
      <c r="E22" s="171">
        <v>450</v>
      </c>
      <c r="F22" s="171">
        <v>450</v>
      </c>
      <c r="G22" s="171">
        <v>0</v>
      </c>
      <c r="H22" s="171">
        <v>0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</row>
    <row r="23" spans="1:24" s="172" customFormat="1" ht="18" customHeight="1">
      <c r="A23" s="169"/>
      <c r="B23" s="170"/>
      <c r="C23" s="170">
        <v>4440</v>
      </c>
      <c r="D23" s="171"/>
      <c r="E23" s="171">
        <v>2734</v>
      </c>
      <c r="F23" s="171">
        <v>2734</v>
      </c>
      <c r="G23" s="171">
        <v>0</v>
      </c>
      <c r="H23" s="171">
        <v>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1:24" s="172" customFormat="1" ht="18" customHeight="1">
      <c r="A24" s="173">
        <v>751</v>
      </c>
      <c r="B24" s="174"/>
      <c r="C24" s="174"/>
      <c r="D24" s="175">
        <f>D25+D31+D50+D41</f>
        <v>53243</v>
      </c>
      <c r="E24" s="175">
        <f>E25+E31+E50+E41</f>
        <v>53243</v>
      </c>
      <c r="F24" s="175">
        <f>F25+F31+F50+F41</f>
        <v>53243</v>
      </c>
      <c r="G24" s="175">
        <f>G25+G31+G50+G41</f>
        <v>14387</v>
      </c>
      <c r="H24" s="175">
        <f>H25+H31+H50+H41</f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</row>
    <row r="25" spans="1:24" s="172" customFormat="1" ht="18" customHeight="1">
      <c r="A25" s="169"/>
      <c r="B25" s="170">
        <v>75101</v>
      </c>
      <c r="C25" s="170"/>
      <c r="D25" s="171">
        <v>1150</v>
      </c>
      <c r="E25" s="171">
        <f>SUM(E27:E29)</f>
        <v>1150</v>
      </c>
      <c r="F25" s="171">
        <f>SUM(F27:F29)</f>
        <v>1150</v>
      </c>
      <c r="G25" s="171">
        <f>SUM(G27:G29)</f>
        <v>1150</v>
      </c>
      <c r="H25" s="171">
        <f>SUM(H27:H29)</f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s="172" customFormat="1" ht="18" customHeight="1">
      <c r="A26" s="169"/>
      <c r="B26" s="170"/>
      <c r="C26" s="170">
        <v>2010</v>
      </c>
      <c r="D26" s="171">
        <v>1150</v>
      </c>
      <c r="E26" s="171"/>
      <c r="F26" s="171"/>
      <c r="G26" s="171"/>
      <c r="H26" s="171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</row>
    <row r="27" spans="1:24" s="172" customFormat="1" ht="18" customHeight="1">
      <c r="A27" s="169"/>
      <c r="B27" s="170"/>
      <c r="C27" s="170" t="s">
        <v>176</v>
      </c>
      <c r="D27" s="171"/>
      <c r="E27" s="171">
        <v>960</v>
      </c>
      <c r="F27" s="171">
        <v>960</v>
      </c>
      <c r="G27" s="171">
        <v>960</v>
      </c>
      <c r="H27" s="171">
        <v>0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</row>
    <row r="28" spans="1:24" s="172" customFormat="1" ht="18" customHeight="1">
      <c r="A28" s="169"/>
      <c r="B28" s="170"/>
      <c r="C28" s="170">
        <v>4110</v>
      </c>
      <c r="D28" s="171"/>
      <c r="E28" s="171">
        <v>166</v>
      </c>
      <c r="F28" s="171">
        <v>166</v>
      </c>
      <c r="G28" s="171">
        <v>166</v>
      </c>
      <c r="H28" s="171">
        <v>0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24" s="172" customFormat="1" ht="18" customHeight="1">
      <c r="A29" s="169"/>
      <c r="B29" s="170"/>
      <c r="C29" s="170">
        <v>4120</v>
      </c>
      <c r="D29" s="171"/>
      <c r="E29" s="171">
        <v>24</v>
      </c>
      <c r="F29" s="171">
        <v>24</v>
      </c>
      <c r="G29" s="171">
        <v>24</v>
      </c>
      <c r="H29" s="171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</row>
    <row r="30" spans="1:24" s="172" customFormat="1" ht="12.75" customHeight="1" hidden="1">
      <c r="A30" s="169"/>
      <c r="B30" s="170"/>
      <c r="C30" s="170"/>
      <c r="D30" s="171"/>
      <c r="E30" s="171"/>
      <c r="F30" s="171"/>
      <c r="G30" s="171"/>
      <c r="H30" s="171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</row>
    <row r="31" spans="1:24" s="172" customFormat="1" ht="18" customHeight="1">
      <c r="A31" s="169"/>
      <c r="B31" s="170">
        <v>75107</v>
      </c>
      <c r="C31" s="170"/>
      <c r="D31" s="171">
        <f>D32</f>
        <v>29299</v>
      </c>
      <c r="E31" s="171">
        <f>SUM(E32:E40)</f>
        <v>29299</v>
      </c>
      <c r="F31" s="171">
        <f>SUM(F32:F40)</f>
        <v>29299</v>
      </c>
      <c r="G31" s="171">
        <f>SUM(G32:G40)</f>
        <v>5878</v>
      </c>
      <c r="H31" s="171">
        <f>SUM(H32:H40)</f>
        <v>0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</row>
    <row r="32" spans="1:24" s="172" customFormat="1" ht="18" customHeight="1">
      <c r="A32" s="169"/>
      <c r="B32" s="170"/>
      <c r="C32" s="170">
        <v>2010</v>
      </c>
      <c r="D32" s="171">
        <v>29299</v>
      </c>
      <c r="E32" s="171"/>
      <c r="F32" s="171"/>
      <c r="G32" s="171"/>
      <c r="H32" s="171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24" s="172" customFormat="1" ht="18" customHeight="1">
      <c r="A33" s="169"/>
      <c r="B33" s="170"/>
      <c r="C33" s="170">
        <v>3030</v>
      </c>
      <c r="D33" s="171"/>
      <c r="E33" s="171">
        <v>17200</v>
      </c>
      <c r="F33" s="171">
        <v>17200</v>
      </c>
      <c r="G33" s="171">
        <v>0</v>
      </c>
      <c r="H33" s="171">
        <v>0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24" s="172" customFormat="1" ht="18" customHeight="1">
      <c r="A34" s="169"/>
      <c r="B34" s="170"/>
      <c r="C34" s="170">
        <v>4010</v>
      </c>
      <c r="D34" s="171"/>
      <c r="E34" s="171">
        <v>800</v>
      </c>
      <c r="F34" s="171">
        <v>800</v>
      </c>
      <c r="G34" s="171">
        <v>800</v>
      </c>
      <c r="H34" s="171"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</row>
    <row r="35" spans="1:24" s="172" customFormat="1" ht="18" customHeight="1">
      <c r="A35" s="169"/>
      <c r="B35" s="170"/>
      <c r="C35" s="170">
        <v>4110</v>
      </c>
      <c r="D35" s="171"/>
      <c r="E35" s="171">
        <v>741</v>
      </c>
      <c r="F35" s="171">
        <v>741</v>
      </c>
      <c r="G35" s="171">
        <v>741</v>
      </c>
      <c r="H35" s="171">
        <v>0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1:24" s="172" customFormat="1" ht="18" customHeight="1">
      <c r="A36" s="169"/>
      <c r="B36" s="170"/>
      <c r="C36" s="170">
        <v>4120</v>
      </c>
      <c r="D36" s="171"/>
      <c r="E36" s="171">
        <v>107</v>
      </c>
      <c r="F36" s="171">
        <v>107</v>
      </c>
      <c r="G36" s="171">
        <v>107</v>
      </c>
      <c r="H36" s="171">
        <v>0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24" s="172" customFormat="1" ht="18" customHeight="1">
      <c r="A37" s="169"/>
      <c r="B37" s="170"/>
      <c r="C37" s="170">
        <v>4170</v>
      </c>
      <c r="D37" s="171"/>
      <c r="E37" s="171">
        <v>4230</v>
      </c>
      <c r="F37" s="171">
        <v>4230</v>
      </c>
      <c r="G37" s="171">
        <v>4230</v>
      </c>
      <c r="H37" s="171">
        <v>0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</row>
    <row r="38" spans="1:24" s="172" customFormat="1" ht="18" customHeight="1">
      <c r="A38" s="169"/>
      <c r="B38" s="170"/>
      <c r="C38" s="170">
        <v>4210</v>
      </c>
      <c r="D38" s="171"/>
      <c r="E38" s="171">
        <v>5456</v>
      </c>
      <c r="F38" s="171">
        <v>5456</v>
      </c>
      <c r="G38" s="171">
        <v>0</v>
      </c>
      <c r="H38" s="171">
        <v>0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 s="172" customFormat="1" ht="18" customHeight="1">
      <c r="A39" s="169"/>
      <c r="B39" s="170"/>
      <c r="C39" s="170">
        <v>4300</v>
      </c>
      <c r="D39" s="171"/>
      <c r="E39" s="171">
        <v>600</v>
      </c>
      <c r="F39" s="171">
        <v>600</v>
      </c>
      <c r="G39" s="171">
        <v>0</v>
      </c>
      <c r="H39" s="171">
        <v>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:24" s="172" customFormat="1" ht="18" customHeight="1">
      <c r="A40" s="169"/>
      <c r="B40" s="170"/>
      <c r="C40" s="170">
        <v>4410</v>
      </c>
      <c r="D40" s="171"/>
      <c r="E40" s="171">
        <v>165</v>
      </c>
      <c r="F40" s="171">
        <v>165</v>
      </c>
      <c r="G40" s="171">
        <v>0</v>
      </c>
      <c r="H40" s="171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</row>
    <row r="41" spans="1:24" s="172" customFormat="1" ht="18" customHeight="1">
      <c r="A41" s="169"/>
      <c r="B41" s="170">
        <v>75108</v>
      </c>
      <c r="C41" s="170"/>
      <c r="D41" s="171">
        <f>D42</f>
        <v>8320</v>
      </c>
      <c r="E41" s="171">
        <f>SUM(E43:E49)</f>
        <v>8320</v>
      </c>
      <c r="F41" s="171">
        <f>SUM(F43:F49)</f>
        <v>8320</v>
      </c>
      <c r="G41" s="171">
        <f>SUM(G43:G49)</f>
        <v>3988</v>
      </c>
      <c r="H41" s="171">
        <f>SUM(H43:H49)</f>
        <v>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:24" s="172" customFormat="1" ht="18" customHeight="1">
      <c r="A42" s="169"/>
      <c r="B42" s="170"/>
      <c r="C42" s="170">
        <v>2010</v>
      </c>
      <c r="D42" s="171">
        <v>8320</v>
      </c>
      <c r="E42" s="171"/>
      <c r="F42" s="171"/>
      <c r="G42" s="171"/>
      <c r="H42" s="171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</row>
    <row r="43" spans="1:24" s="172" customFormat="1" ht="18" customHeight="1">
      <c r="A43" s="169"/>
      <c r="B43" s="170"/>
      <c r="C43" s="170">
        <v>4010</v>
      </c>
      <c r="D43" s="171"/>
      <c r="E43" s="171">
        <v>400</v>
      </c>
      <c r="F43" s="171">
        <v>400</v>
      </c>
      <c r="G43" s="171">
        <v>400</v>
      </c>
      <c r="H43" s="171">
        <v>0</v>
      </c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</row>
    <row r="44" spans="1:24" s="172" customFormat="1" ht="18" customHeight="1">
      <c r="A44" s="169"/>
      <c r="B44" s="170"/>
      <c r="C44" s="170">
        <v>4110</v>
      </c>
      <c r="D44" s="171"/>
      <c r="E44" s="171">
        <v>479</v>
      </c>
      <c r="F44" s="171">
        <v>479</v>
      </c>
      <c r="G44" s="171">
        <v>479</v>
      </c>
      <c r="H44" s="171">
        <v>0</v>
      </c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</row>
    <row r="45" spans="1:24" s="172" customFormat="1" ht="18" customHeight="1">
      <c r="A45" s="169"/>
      <c r="B45" s="170"/>
      <c r="C45" s="170">
        <v>4120</v>
      </c>
      <c r="D45" s="171"/>
      <c r="E45" s="171">
        <v>69</v>
      </c>
      <c r="F45" s="171">
        <v>69</v>
      </c>
      <c r="G45" s="171">
        <v>69</v>
      </c>
      <c r="H45" s="171">
        <v>0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s="172" customFormat="1" ht="18" customHeight="1">
      <c r="A46" s="169"/>
      <c r="B46" s="170"/>
      <c r="C46" s="170">
        <v>4170</v>
      </c>
      <c r="D46" s="171"/>
      <c r="E46" s="171">
        <v>3040</v>
      </c>
      <c r="F46" s="171">
        <v>3040</v>
      </c>
      <c r="G46" s="171">
        <v>3040</v>
      </c>
      <c r="H46" s="171">
        <v>0</v>
      </c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172" customFormat="1" ht="18" customHeight="1">
      <c r="A47" s="169"/>
      <c r="B47" s="170"/>
      <c r="C47" s="170">
        <v>4210</v>
      </c>
      <c r="D47" s="171"/>
      <c r="E47" s="171">
        <v>3512</v>
      </c>
      <c r="F47" s="171">
        <v>3512</v>
      </c>
      <c r="G47" s="171">
        <v>0</v>
      </c>
      <c r="H47" s="171">
        <v>0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:24" s="172" customFormat="1" ht="18" customHeight="1">
      <c r="A48" s="169"/>
      <c r="B48" s="170"/>
      <c r="C48" s="170">
        <v>4300</v>
      </c>
      <c r="D48" s="171"/>
      <c r="E48" s="171">
        <v>650</v>
      </c>
      <c r="F48" s="171">
        <v>650</v>
      </c>
      <c r="G48" s="171">
        <v>0</v>
      </c>
      <c r="H48" s="171">
        <v>0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s="172" customFormat="1" ht="18" customHeight="1">
      <c r="A49" s="169"/>
      <c r="B49" s="170"/>
      <c r="C49" s="170">
        <v>4410</v>
      </c>
      <c r="D49" s="171"/>
      <c r="E49" s="171">
        <v>170</v>
      </c>
      <c r="F49" s="171">
        <v>170</v>
      </c>
      <c r="G49" s="171">
        <v>0</v>
      </c>
      <c r="H49" s="171">
        <v>0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172" customFormat="1" ht="18" customHeight="1">
      <c r="A50" s="169"/>
      <c r="B50" s="170">
        <v>75110</v>
      </c>
      <c r="C50" s="170"/>
      <c r="D50" s="171">
        <f>D51</f>
        <v>14474</v>
      </c>
      <c r="E50" s="171">
        <f>SUM(E52:E59)</f>
        <v>14474</v>
      </c>
      <c r="F50" s="171">
        <f>SUM(F52:F59)</f>
        <v>14474</v>
      </c>
      <c r="G50" s="171">
        <f>SUM(G52:G59)</f>
        <v>3371</v>
      </c>
      <c r="H50" s="171">
        <f>SUM(H53:H59)</f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:24" s="172" customFormat="1" ht="18" customHeight="1">
      <c r="A51" s="169"/>
      <c r="B51" s="170"/>
      <c r="C51" s="170">
        <v>2010</v>
      </c>
      <c r="D51" s="171">
        <v>14474</v>
      </c>
      <c r="E51" s="171"/>
      <c r="F51" s="171"/>
      <c r="G51" s="171"/>
      <c r="H51" s="171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24" s="172" customFormat="1" ht="18" customHeight="1">
      <c r="A52" s="169"/>
      <c r="B52" s="170"/>
      <c r="C52" s="170">
        <v>3030</v>
      </c>
      <c r="D52" s="171"/>
      <c r="E52" s="171">
        <v>7780</v>
      </c>
      <c r="F52" s="171">
        <v>7780</v>
      </c>
      <c r="G52" s="171">
        <v>0</v>
      </c>
      <c r="H52" s="171">
        <v>0</v>
      </c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172" customFormat="1" ht="18" customHeight="1">
      <c r="A53" s="169"/>
      <c r="B53" s="170"/>
      <c r="C53" s="170">
        <v>4010</v>
      </c>
      <c r="D53" s="171"/>
      <c r="E53" s="171">
        <v>400</v>
      </c>
      <c r="F53" s="171">
        <v>400</v>
      </c>
      <c r="G53" s="171">
        <v>400</v>
      </c>
      <c r="H53" s="171">
        <v>0</v>
      </c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</row>
    <row r="54" spans="1:24" s="172" customFormat="1" ht="18" customHeight="1">
      <c r="A54" s="169"/>
      <c r="B54" s="170"/>
      <c r="C54" s="170">
        <v>4110</v>
      </c>
      <c r="D54" s="171"/>
      <c r="E54" s="171">
        <v>433</v>
      </c>
      <c r="F54" s="171">
        <v>433</v>
      </c>
      <c r="G54" s="171">
        <v>433</v>
      </c>
      <c r="H54" s="171">
        <v>0</v>
      </c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</row>
    <row r="55" spans="1:24" s="172" customFormat="1" ht="18" customHeight="1">
      <c r="A55" s="169"/>
      <c r="B55" s="170"/>
      <c r="C55" s="170">
        <v>4120</v>
      </c>
      <c r="D55" s="171"/>
      <c r="E55" s="171">
        <v>58</v>
      </c>
      <c r="F55" s="171">
        <v>58</v>
      </c>
      <c r="G55" s="171">
        <v>58</v>
      </c>
      <c r="H55" s="171">
        <v>0</v>
      </c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:24" s="172" customFormat="1" ht="18" customHeight="1">
      <c r="A56" s="169"/>
      <c r="B56" s="170"/>
      <c r="C56" s="170">
        <v>4170</v>
      </c>
      <c r="D56" s="171"/>
      <c r="E56" s="171">
        <v>2480</v>
      </c>
      <c r="F56" s="171">
        <v>2480</v>
      </c>
      <c r="G56" s="171">
        <v>2480</v>
      </c>
      <c r="H56" s="171">
        <v>0</v>
      </c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:24" s="172" customFormat="1" ht="18" customHeight="1">
      <c r="A57" s="169"/>
      <c r="B57" s="170"/>
      <c r="C57" s="170">
        <v>4210</v>
      </c>
      <c r="D57" s="171"/>
      <c r="E57" s="171">
        <v>2484</v>
      </c>
      <c r="F57" s="171">
        <v>2484</v>
      </c>
      <c r="G57" s="171">
        <v>0</v>
      </c>
      <c r="H57" s="171">
        <v>0</v>
      </c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:24" s="172" customFormat="1" ht="18" customHeight="1">
      <c r="A58" s="169"/>
      <c r="B58" s="170"/>
      <c r="C58" s="170">
        <v>4300</v>
      </c>
      <c r="D58" s="171"/>
      <c r="E58" s="171">
        <v>756</v>
      </c>
      <c r="F58" s="171">
        <v>756</v>
      </c>
      <c r="G58" s="171">
        <v>0</v>
      </c>
      <c r="H58" s="171">
        <v>0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</row>
    <row r="59" spans="1:24" s="172" customFormat="1" ht="18" customHeight="1">
      <c r="A59" s="169"/>
      <c r="B59" s="170"/>
      <c r="C59" s="170">
        <v>4410</v>
      </c>
      <c r="D59" s="171"/>
      <c r="E59" s="171">
        <v>83</v>
      </c>
      <c r="F59" s="171">
        <v>83</v>
      </c>
      <c r="G59" s="171">
        <v>0</v>
      </c>
      <c r="H59" s="171">
        <v>0</v>
      </c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:24" s="180" customFormat="1" ht="18" customHeight="1">
      <c r="A60" s="176">
        <v>801</v>
      </c>
      <c r="B60" s="177"/>
      <c r="C60" s="177"/>
      <c r="D60" s="178">
        <f>D61+D65+D69</f>
        <v>47369.91</v>
      </c>
      <c r="E60" s="178">
        <f>E61+E65+E69</f>
        <v>47369.91</v>
      </c>
      <c r="F60" s="178">
        <f>F61+F65+F69</f>
        <v>47369.91</v>
      </c>
      <c r="G60" s="178">
        <f>G61+G65+G69</f>
        <v>0</v>
      </c>
      <c r="H60" s="178">
        <f>H61+H65+H69</f>
        <v>0</v>
      </c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</row>
    <row r="61" spans="1:24" s="180" customFormat="1" ht="18" customHeight="1">
      <c r="A61" s="181"/>
      <c r="B61" s="170">
        <v>80101</v>
      </c>
      <c r="C61" s="170"/>
      <c r="D61" s="171">
        <f>D62+D63+D64</f>
        <v>28408.64</v>
      </c>
      <c r="E61" s="171">
        <f>E62+E63+E64</f>
        <v>28408.64</v>
      </c>
      <c r="F61" s="171">
        <f>F62+F63+F64</f>
        <v>28408.64</v>
      </c>
      <c r="G61" s="171">
        <f>G62+G63+G64</f>
        <v>0</v>
      </c>
      <c r="H61" s="171">
        <f>H62+H63+H64</f>
        <v>0</v>
      </c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  <row r="62" spans="1:24" s="180" customFormat="1" ht="18" customHeight="1">
      <c r="A62" s="181"/>
      <c r="B62" s="170"/>
      <c r="C62" s="170">
        <v>2010</v>
      </c>
      <c r="D62" s="171">
        <f>23011+5397.64</f>
        <v>28408.64</v>
      </c>
      <c r="E62" s="171"/>
      <c r="F62" s="171"/>
      <c r="G62" s="171"/>
      <c r="H62" s="171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</row>
    <row r="63" spans="1:24" s="180" customFormat="1" ht="18" customHeight="1">
      <c r="A63" s="181"/>
      <c r="B63" s="170"/>
      <c r="C63" s="170">
        <v>4210</v>
      </c>
      <c r="D63" s="171"/>
      <c r="E63" s="171">
        <f>227.83+53.44</f>
        <v>281.27</v>
      </c>
      <c r="F63" s="171">
        <f>227.83+53.44</f>
        <v>281.27</v>
      </c>
      <c r="G63" s="171">
        <v>0</v>
      </c>
      <c r="H63" s="171">
        <v>0</v>
      </c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</row>
    <row r="64" spans="1:24" s="180" customFormat="1" ht="18" customHeight="1">
      <c r="A64" s="181"/>
      <c r="B64" s="170"/>
      <c r="C64" s="170">
        <v>4240</v>
      </c>
      <c r="D64" s="171"/>
      <c r="E64" s="171">
        <f>22783.17+5344.2</f>
        <v>28127.37</v>
      </c>
      <c r="F64" s="171">
        <f>22783.17+5344.2</f>
        <v>28127.37</v>
      </c>
      <c r="G64" s="171">
        <v>0</v>
      </c>
      <c r="H64" s="171">
        <v>0</v>
      </c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</row>
    <row r="65" spans="1:24" s="180" customFormat="1" ht="18" customHeight="1">
      <c r="A65" s="181"/>
      <c r="B65" s="170">
        <v>80110</v>
      </c>
      <c r="C65" s="170"/>
      <c r="D65" s="171">
        <f>D66+D67+D68</f>
        <v>16974.55</v>
      </c>
      <c r="E65" s="171">
        <f>E66+E67+E68</f>
        <v>16974.55</v>
      </c>
      <c r="F65" s="171">
        <f>F66+F67+F68</f>
        <v>16974.55</v>
      </c>
      <c r="G65" s="171">
        <f>G66+G67+G68</f>
        <v>0</v>
      </c>
      <c r="H65" s="171">
        <f>H66+H67+H68</f>
        <v>0</v>
      </c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</row>
    <row r="66" spans="1:24" s="180" customFormat="1" ht="18" customHeight="1">
      <c r="A66" s="181"/>
      <c r="B66" s="170"/>
      <c r="C66" s="170">
        <v>2010</v>
      </c>
      <c r="D66" s="171">
        <f>12900.66+4073.89</f>
        <v>16974.55</v>
      </c>
      <c r="E66" s="171"/>
      <c r="F66" s="171"/>
      <c r="G66" s="171"/>
      <c r="H66" s="171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</row>
    <row r="67" spans="1:24" s="180" customFormat="1" ht="18" customHeight="1">
      <c r="A67" s="181"/>
      <c r="B67" s="170"/>
      <c r="C67" s="170">
        <v>4210</v>
      </c>
      <c r="D67" s="171"/>
      <c r="E67" s="171">
        <f>127.72+40.33</f>
        <v>168.05</v>
      </c>
      <c r="F67" s="171">
        <f>127.72+40.33</f>
        <v>168.05</v>
      </c>
      <c r="G67" s="171">
        <v>0</v>
      </c>
      <c r="H67" s="171">
        <v>0</v>
      </c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</row>
    <row r="68" spans="1:24" s="180" customFormat="1" ht="18" customHeight="1">
      <c r="A68" s="181"/>
      <c r="B68" s="170"/>
      <c r="C68" s="170">
        <v>4240</v>
      </c>
      <c r="D68" s="171"/>
      <c r="E68" s="171">
        <f>12772.94+4033.56</f>
        <v>16806.5</v>
      </c>
      <c r="F68" s="171">
        <f>12772.94+4033.56</f>
        <v>16806.5</v>
      </c>
      <c r="G68" s="171">
        <v>0</v>
      </c>
      <c r="H68" s="171">
        <v>0</v>
      </c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1:24" s="180" customFormat="1" ht="18" customHeight="1">
      <c r="A69" s="181"/>
      <c r="B69" s="170">
        <v>80150</v>
      </c>
      <c r="C69" s="170"/>
      <c r="D69" s="171">
        <f>D70+D71+D72</f>
        <v>1986.72</v>
      </c>
      <c r="E69" s="171">
        <f>E70+E71+E72</f>
        <v>1986.72</v>
      </c>
      <c r="F69" s="171">
        <f>F70+F71+F72</f>
        <v>1986.72</v>
      </c>
      <c r="G69" s="171">
        <f>G70+G71+G72</f>
        <v>0</v>
      </c>
      <c r="H69" s="171">
        <f>H70+H71+H72</f>
        <v>0</v>
      </c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0" spans="1:24" s="180" customFormat="1" ht="18" customHeight="1">
      <c r="A70" s="181"/>
      <c r="B70" s="170"/>
      <c r="C70" s="170">
        <v>2010</v>
      </c>
      <c r="D70" s="171">
        <v>1986.72</v>
      </c>
      <c r="E70" s="171"/>
      <c r="F70" s="171"/>
      <c r="G70" s="171"/>
      <c r="H70" s="171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  <row r="71" spans="1:24" s="180" customFormat="1" ht="18" customHeight="1">
      <c r="A71" s="181"/>
      <c r="B71" s="170"/>
      <c r="C71" s="170">
        <v>4210</v>
      </c>
      <c r="D71" s="171"/>
      <c r="E71" s="171">
        <v>19.67</v>
      </c>
      <c r="F71" s="171">
        <v>19.67</v>
      </c>
      <c r="G71" s="171">
        <v>0</v>
      </c>
      <c r="H71" s="171">
        <v>0</v>
      </c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  <row r="72" spans="1:24" s="180" customFormat="1" ht="18" customHeight="1">
      <c r="A72" s="181"/>
      <c r="B72" s="170"/>
      <c r="C72" s="170">
        <v>4240</v>
      </c>
      <c r="D72" s="171"/>
      <c r="E72" s="171">
        <v>1967.05</v>
      </c>
      <c r="F72" s="171">
        <v>1967.05</v>
      </c>
      <c r="G72" s="171">
        <v>0</v>
      </c>
      <c r="H72" s="171">
        <v>0</v>
      </c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</row>
    <row r="73" spans="1:24" s="185" customFormat="1" ht="18" customHeight="1">
      <c r="A73" s="182">
        <v>852</v>
      </c>
      <c r="B73" s="183"/>
      <c r="C73" s="183"/>
      <c r="D73" s="175">
        <f>SUM(D74,D96,D89,D92,D100)</f>
        <v>2942800.65</v>
      </c>
      <c r="E73" s="175">
        <f>SUM(E74,E96,E89,E92,E100)</f>
        <v>2942800.65</v>
      </c>
      <c r="F73" s="175">
        <f>SUM(F74,F96,F89,F92,F100)</f>
        <v>2942800.65</v>
      </c>
      <c r="G73" s="175">
        <f>SUM(G74,G96,G89,G92,G100)</f>
        <v>266593</v>
      </c>
      <c r="H73" s="175">
        <f>SUM(H74,H96,H89,H92,H100)</f>
        <v>0</v>
      </c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</row>
    <row r="74" spans="1:24" s="172" customFormat="1" ht="18" customHeight="1">
      <c r="A74" s="186"/>
      <c r="B74" s="170" t="s">
        <v>851</v>
      </c>
      <c r="C74" s="170"/>
      <c r="D74" s="171">
        <f>SUM(D75:D88)</f>
        <v>2889700</v>
      </c>
      <c r="E74" s="171">
        <f>SUM(E75:E88)</f>
        <v>2889700</v>
      </c>
      <c r="F74" s="171">
        <f>SUM(F75:F88)</f>
        <v>2889700</v>
      </c>
      <c r="G74" s="171">
        <f>SUM(G75:G88)</f>
        <v>240193</v>
      </c>
      <c r="H74" s="171">
        <f>SUM(H75:H88)</f>
        <v>0</v>
      </c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</row>
    <row r="75" spans="1:24" s="190" customFormat="1" ht="18" customHeight="1">
      <c r="A75" s="187"/>
      <c r="B75" s="188"/>
      <c r="C75" s="170">
        <v>2010</v>
      </c>
      <c r="D75" s="171">
        <v>2889700</v>
      </c>
      <c r="E75" s="171"/>
      <c r="F75" s="171"/>
      <c r="G75" s="171"/>
      <c r="H75" s="171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</row>
    <row r="76" spans="1:24" s="190" customFormat="1" ht="18" customHeight="1">
      <c r="A76" s="187"/>
      <c r="B76" s="188"/>
      <c r="C76" s="170">
        <v>3020</v>
      </c>
      <c r="D76" s="171"/>
      <c r="E76" s="171">
        <v>100</v>
      </c>
      <c r="F76" s="171">
        <v>100</v>
      </c>
      <c r="G76" s="171">
        <v>0</v>
      </c>
      <c r="H76" s="171">
        <v>0</v>
      </c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</row>
    <row r="77" spans="1:24" s="190" customFormat="1" ht="18" customHeight="1">
      <c r="A77" s="187"/>
      <c r="B77" s="188"/>
      <c r="C77" s="170">
        <v>3110</v>
      </c>
      <c r="D77" s="171"/>
      <c r="E77" s="171">
        <v>2645534</v>
      </c>
      <c r="F77" s="171">
        <v>2645534</v>
      </c>
      <c r="G77" s="171">
        <v>0</v>
      </c>
      <c r="H77" s="171">
        <v>0</v>
      </c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</row>
    <row r="78" spans="1:24" s="190" customFormat="1" ht="18" customHeight="1">
      <c r="A78" s="187"/>
      <c r="B78" s="188"/>
      <c r="C78" s="170" t="s">
        <v>176</v>
      </c>
      <c r="D78" s="171"/>
      <c r="E78" s="171">
        <v>64770</v>
      </c>
      <c r="F78" s="171">
        <v>64770</v>
      </c>
      <c r="G78" s="171">
        <v>64770</v>
      </c>
      <c r="H78" s="171">
        <v>0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</row>
    <row r="79" spans="1:24" s="190" customFormat="1" ht="18" customHeight="1">
      <c r="A79" s="187"/>
      <c r="B79" s="188"/>
      <c r="C79" s="170" t="s">
        <v>852</v>
      </c>
      <c r="D79" s="171"/>
      <c r="E79" s="171">
        <v>3522</v>
      </c>
      <c r="F79" s="171">
        <v>3522</v>
      </c>
      <c r="G79" s="171">
        <v>3522</v>
      </c>
      <c r="H79" s="171">
        <v>0</v>
      </c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</row>
    <row r="80" spans="1:24" s="190" customFormat="1" ht="18" customHeight="1">
      <c r="A80" s="187"/>
      <c r="B80" s="188"/>
      <c r="C80" s="170" t="s">
        <v>178</v>
      </c>
      <c r="D80" s="171"/>
      <c r="E80" s="171">
        <v>171095</v>
      </c>
      <c r="F80" s="171">
        <v>171095</v>
      </c>
      <c r="G80" s="171">
        <v>171095</v>
      </c>
      <c r="H80" s="171">
        <v>0</v>
      </c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</row>
    <row r="81" spans="1:24" s="190" customFormat="1" ht="18" customHeight="1">
      <c r="A81" s="187"/>
      <c r="B81" s="188"/>
      <c r="C81" s="170" t="s">
        <v>180</v>
      </c>
      <c r="D81" s="171"/>
      <c r="E81" s="171">
        <v>806</v>
      </c>
      <c r="F81" s="171">
        <v>806</v>
      </c>
      <c r="G81" s="171">
        <v>806</v>
      </c>
      <c r="H81" s="171">
        <v>0</v>
      </c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</row>
    <row r="82" spans="1:24" s="190" customFormat="1" ht="18" customHeight="1" hidden="1">
      <c r="A82" s="187"/>
      <c r="B82" s="188"/>
      <c r="C82" s="170" t="s">
        <v>197</v>
      </c>
      <c r="D82" s="171"/>
      <c r="E82" s="171">
        <v>0</v>
      </c>
      <c r="F82" s="171">
        <v>0</v>
      </c>
      <c r="G82" s="171">
        <v>0</v>
      </c>
      <c r="H82" s="171">
        <v>0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 s="190" customFormat="1" ht="18" customHeight="1" hidden="1">
      <c r="A83" s="187"/>
      <c r="B83" s="188"/>
      <c r="C83" s="170" t="s">
        <v>170</v>
      </c>
      <c r="D83" s="171"/>
      <c r="E83" s="171">
        <v>0</v>
      </c>
      <c r="F83" s="171">
        <v>0</v>
      </c>
      <c r="G83" s="171">
        <v>0</v>
      </c>
      <c r="H83" s="171">
        <v>0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1:24" s="190" customFormat="1" ht="18" customHeight="1">
      <c r="A84" s="187"/>
      <c r="B84" s="188"/>
      <c r="C84" s="170">
        <v>4210</v>
      </c>
      <c r="D84" s="171"/>
      <c r="E84" s="171">
        <v>400</v>
      </c>
      <c r="F84" s="171">
        <v>400</v>
      </c>
      <c r="G84" s="171">
        <v>0</v>
      </c>
      <c r="H84" s="171">
        <v>0</v>
      </c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1:24" s="190" customFormat="1" ht="18" customHeight="1">
      <c r="A85" s="187"/>
      <c r="B85" s="188"/>
      <c r="C85" s="170">
        <v>4280</v>
      </c>
      <c r="D85" s="171"/>
      <c r="E85" s="171">
        <v>100</v>
      </c>
      <c r="F85" s="171">
        <v>100</v>
      </c>
      <c r="G85" s="171">
        <v>0</v>
      </c>
      <c r="H85" s="171">
        <v>0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</row>
    <row r="86" spans="1:24" s="190" customFormat="1" ht="18" customHeight="1">
      <c r="A86" s="187"/>
      <c r="B86" s="188"/>
      <c r="C86" s="170">
        <v>4300</v>
      </c>
      <c r="D86" s="171"/>
      <c r="E86" s="171">
        <v>400</v>
      </c>
      <c r="F86" s="171">
        <v>400</v>
      </c>
      <c r="G86" s="171">
        <v>0</v>
      </c>
      <c r="H86" s="171">
        <v>0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</row>
    <row r="87" spans="1:24" s="190" customFormat="1" ht="18" customHeight="1">
      <c r="A87" s="187"/>
      <c r="B87" s="188"/>
      <c r="C87" s="170">
        <v>4360</v>
      </c>
      <c r="D87" s="171"/>
      <c r="E87" s="171">
        <v>64</v>
      </c>
      <c r="F87" s="171">
        <v>64</v>
      </c>
      <c r="G87" s="171">
        <v>0</v>
      </c>
      <c r="H87" s="171">
        <v>0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</row>
    <row r="88" spans="1:24" s="190" customFormat="1" ht="18" customHeight="1">
      <c r="A88" s="187"/>
      <c r="B88" s="188"/>
      <c r="C88" s="170" t="s">
        <v>199</v>
      </c>
      <c r="D88" s="171"/>
      <c r="E88" s="171">
        <v>2909</v>
      </c>
      <c r="F88" s="171">
        <v>2909</v>
      </c>
      <c r="G88" s="171">
        <v>0</v>
      </c>
      <c r="H88" s="171">
        <v>0</v>
      </c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</row>
    <row r="89" spans="1:24" s="190" customFormat="1" ht="18" customHeight="1">
      <c r="A89" s="187"/>
      <c r="B89" s="191">
        <v>85213</v>
      </c>
      <c r="C89" s="170"/>
      <c r="D89" s="171">
        <f>D90+D91</f>
        <v>23818</v>
      </c>
      <c r="E89" s="171">
        <f>E90+E91</f>
        <v>23818</v>
      </c>
      <c r="F89" s="171">
        <f>F90+F91</f>
        <v>23818</v>
      </c>
      <c r="G89" s="171">
        <f>G90+G91</f>
        <v>0</v>
      </c>
      <c r="H89" s="171">
        <f>H90+H91</f>
        <v>0</v>
      </c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</row>
    <row r="90" spans="1:24" s="190" customFormat="1" ht="18" customHeight="1">
      <c r="A90" s="187"/>
      <c r="B90" s="188"/>
      <c r="C90" s="170">
        <v>2010</v>
      </c>
      <c r="D90" s="171">
        <v>23818</v>
      </c>
      <c r="E90" s="171"/>
      <c r="F90" s="171"/>
      <c r="G90" s="171"/>
      <c r="H90" s="171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</row>
    <row r="91" spans="1:24" s="190" customFormat="1" ht="18" customHeight="1">
      <c r="A91" s="187"/>
      <c r="B91" s="188"/>
      <c r="C91" s="170">
        <v>4130</v>
      </c>
      <c r="D91" s="171"/>
      <c r="E91" s="171">
        <v>23818</v>
      </c>
      <c r="F91" s="171">
        <v>23818</v>
      </c>
      <c r="G91" s="171">
        <v>0</v>
      </c>
      <c r="H91" s="171">
        <v>0</v>
      </c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</row>
    <row r="92" spans="1:24" s="190" customFormat="1" ht="18" customHeight="1">
      <c r="A92" s="187"/>
      <c r="B92" s="191">
        <v>85215</v>
      </c>
      <c r="C92" s="170"/>
      <c r="D92" s="171">
        <f>D93+D94+D95</f>
        <v>1852.7499999999998</v>
      </c>
      <c r="E92" s="171">
        <f>E93+E94+E95</f>
        <v>1852.75</v>
      </c>
      <c r="F92" s="171">
        <f>F93+F94+F95</f>
        <v>1852.75</v>
      </c>
      <c r="G92" s="171">
        <f>G93+G94+G95</f>
        <v>0</v>
      </c>
      <c r="H92" s="171">
        <f>H93+H94+H95</f>
        <v>0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</row>
    <row r="93" spans="1:24" s="190" customFormat="1" ht="18" customHeight="1">
      <c r="A93" s="187"/>
      <c r="B93" s="188"/>
      <c r="C93" s="170">
        <v>2010</v>
      </c>
      <c r="D93" s="171">
        <f>1559.92+97.61+97.61+97.61</f>
        <v>1852.7499999999998</v>
      </c>
      <c r="E93" s="171"/>
      <c r="F93" s="171"/>
      <c r="G93" s="171"/>
      <c r="H93" s="171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</row>
    <row r="94" spans="1:24" s="190" customFormat="1" ht="18" customHeight="1">
      <c r="A94" s="187"/>
      <c r="B94" s="188"/>
      <c r="C94" s="170">
        <v>3110</v>
      </c>
      <c r="D94" s="171"/>
      <c r="E94" s="171">
        <f>1529.33+95.7+95.7+95.7</f>
        <v>1816.43</v>
      </c>
      <c r="F94" s="171">
        <f>1529.33+95.7+95.7+95.7</f>
        <v>1816.43</v>
      </c>
      <c r="G94" s="171">
        <v>0</v>
      </c>
      <c r="H94" s="171">
        <v>0</v>
      </c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</row>
    <row r="95" spans="1:24" s="190" customFormat="1" ht="18" customHeight="1">
      <c r="A95" s="187"/>
      <c r="B95" s="188"/>
      <c r="C95" s="170">
        <v>4210</v>
      </c>
      <c r="D95" s="171"/>
      <c r="E95" s="171">
        <f>30.59+1.91+1.91+1.91</f>
        <v>36.31999999999999</v>
      </c>
      <c r="F95" s="171">
        <f>30.59+1.91+1.91+1.91</f>
        <v>36.31999999999999</v>
      </c>
      <c r="G95" s="171">
        <v>0</v>
      </c>
      <c r="H95" s="171">
        <v>0</v>
      </c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</row>
    <row r="96" spans="1:24" s="190" customFormat="1" ht="18" customHeight="1">
      <c r="A96" s="187"/>
      <c r="B96" s="191">
        <v>85228</v>
      </c>
      <c r="C96" s="170"/>
      <c r="D96" s="171">
        <f>D97+D98+D99</f>
        <v>26400</v>
      </c>
      <c r="E96" s="171">
        <f>E97+E98+E99</f>
        <v>26400</v>
      </c>
      <c r="F96" s="171">
        <f>F97+F98+F99</f>
        <v>26400</v>
      </c>
      <c r="G96" s="171">
        <f>G97+G98+G99</f>
        <v>26400</v>
      </c>
      <c r="H96" s="171">
        <f>H97+H98+H99</f>
        <v>0</v>
      </c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</row>
    <row r="97" spans="1:24" s="190" customFormat="1" ht="18" customHeight="1">
      <c r="A97" s="187"/>
      <c r="B97" s="188"/>
      <c r="C97" s="170">
        <v>2010</v>
      </c>
      <c r="D97" s="171">
        <f>15446+10954</f>
        <v>26400</v>
      </c>
      <c r="E97" s="171"/>
      <c r="F97" s="171"/>
      <c r="G97" s="171"/>
      <c r="H97" s="171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</row>
    <row r="98" spans="1:24" s="190" customFormat="1" ht="18" customHeight="1">
      <c r="A98" s="187"/>
      <c r="B98" s="188"/>
      <c r="C98" s="170">
        <v>4110</v>
      </c>
      <c r="D98" s="171"/>
      <c r="E98" s="171">
        <f>550+150</f>
        <v>700</v>
      </c>
      <c r="F98" s="171">
        <f>550+150</f>
        <v>700</v>
      </c>
      <c r="G98" s="171">
        <f>550+150</f>
        <v>700</v>
      </c>
      <c r="H98" s="171">
        <v>0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</row>
    <row r="99" spans="1:24" s="190" customFormat="1" ht="18" customHeight="1">
      <c r="A99" s="187"/>
      <c r="B99" s="188"/>
      <c r="C99" s="170">
        <v>4170</v>
      </c>
      <c r="D99" s="171"/>
      <c r="E99" s="171">
        <f>10850+4046+10804</f>
        <v>25700</v>
      </c>
      <c r="F99" s="171">
        <f>10850+4046+10804</f>
        <v>25700</v>
      </c>
      <c r="G99" s="171">
        <f>10850+4046+10804</f>
        <v>25700</v>
      </c>
      <c r="H99" s="171">
        <v>0</v>
      </c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</row>
    <row r="100" spans="1:8" s="189" customFormat="1" ht="18" customHeight="1">
      <c r="A100" s="187"/>
      <c r="B100" s="191">
        <v>85295</v>
      </c>
      <c r="C100" s="170"/>
      <c r="D100" s="192">
        <f>D101</f>
        <v>1029.9</v>
      </c>
      <c r="E100" s="192">
        <f>E102+E104+E103</f>
        <v>1029.9</v>
      </c>
      <c r="F100" s="192">
        <f>F102+F104+F103</f>
        <v>1029.9</v>
      </c>
      <c r="G100" s="192">
        <f>G102+G104+G103</f>
        <v>0</v>
      </c>
      <c r="H100" s="192">
        <f>H102+H104+H103</f>
        <v>0</v>
      </c>
    </row>
    <row r="101" spans="1:8" s="189" customFormat="1" ht="18" customHeight="1">
      <c r="A101" s="187"/>
      <c r="B101" s="188"/>
      <c r="C101" s="170">
        <v>2010</v>
      </c>
      <c r="D101" s="192">
        <v>1029.9</v>
      </c>
      <c r="E101" s="192"/>
      <c r="F101" s="192"/>
      <c r="G101" s="192"/>
      <c r="H101" s="192"/>
    </row>
    <row r="102" spans="1:8" s="189" customFormat="1" ht="18" customHeight="1">
      <c r="A102" s="187"/>
      <c r="B102" s="188"/>
      <c r="C102" s="170">
        <v>3110</v>
      </c>
      <c r="D102" s="192"/>
      <c r="E102" s="192">
        <v>200</v>
      </c>
      <c r="F102" s="192">
        <v>200</v>
      </c>
      <c r="G102" s="192">
        <v>0</v>
      </c>
      <c r="H102" s="192">
        <v>0</v>
      </c>
    </row>
    <row r="103" spans="1:8" s="189" customFormat="1" ht="18" customHeight="1">
      <c r="A103" s="193"/>
      <c r="B103" s="194"/>
      <c r="C103" s="195">
        <v>4210</v>
      </c>
      <c r="D103" s="196"/>
      <c r="E103" s="196">
        <v>429.9</v>
      </c>
      <c r="F103" s="196">
        <v>429.9</v>
      </c>
      <c r="G103" s="196">
        <v>0</v>
      </c>
      <c r="H103" s="196">
        <v>0</v>
      </c>
    </row>
    <row r="104" spans="1:8" s="189" customFormat="1" ht="18" customHeight="1">
      <c r="A104" s="197"/>
      <c r="B104" s="198"/>
      <c r="C104" s="199">
        <v>4300</v>
      </c>
      <c r="D104" s="200"/>
      <c r="E104" s="200">
        <v>400</v>
      </c>
      <c r="F104" s="200">
        <v>400</v>
      </c>
      <c r="G104" s="200">
        <v>0</v>
      </c>
      <c r="H104" s="200">
        <v>0</v>
      </c>
    </row>
    <row r="105" spans="1:8" ht="18" customHeight="1">
      <c r="A105" s="250" t="s">
        <v>29</v>
      </c>
      <c r="B105" s="250"/>
      <c r="C105" s="250"/>
      <c r="D105" s="201">
        <f>SUM(D7,D15,D24,D73,D60)</f>
        <v>3174236.22</v>
      </c>
      <c r="E105" s="201">
        <f>SUM(E7,E15,E24,E73,E60)</f>
        <v>3174236.22</v>
      </c>
      <c r="F105" s="201">
        <f>SUM(F7,F15,F24,F73,F60)</f>
        <v>3174236.22</v>
      </c>
      <c r="G105" s="201">
        <f>SUM(G7,G15,G24,G73,G60)</f>
        <v>399179.69</v>
      </c>
      <c r="H105" s="201">
        <f>SUM(H7,H15,H24,H73,H60)</f>
        <v>0</v>
      </c>
    </row>
    <row r="106" spans="1:8" ht="12.75" customHeight="1">
      <c r="A106" s="202"/>
      <c r="B106" s="202"/>
      <c r="C106" s="202"/>
      <c r="D106" s="203"/>
      <c r="E106" s="203"/>
      <c r="F106" s="203"/>
      <c r="G106" s="203"/>
      <c r="H106" s="203"/>
    </row>
    <row r="107" spans="1:6" ht="11.25" customHeight="1">
      <c r="A107" s="14"/>
      <c r="B107" s="14"/>
      <c r="C107" s="14"/>
      <c r="D107" s="14"/>
      <c r="E107" s="14"/>
      <c r="F107" s="14"/>
    </row>
    <row r="108" spans="1:6" ht="15.75">
      <c r="A108" s="204" t="s">
        <v>853</v>
      </c>
      <c r="B108" s="205"/>
      <c r="C108" s="205"/>
      <c r="D108" s="205"/>
      <c r="E108" s="205"/>
      <c r="F108" s="205"/>
    </row>
    <row r="109" spans="1:6" ht="15.75">
      <c r="A109" s="204"/>
      <c r="B109" s="205"/>
      <c r="C109" s="205"/>
      <c r="D109" s="205"/>
      <c r="E109" s="205"/>
      <c r="F109" s="205"/>
    </row>
    <row r="110" spans="1:6" ht="27.75" customHeight="1">
      <c r="A110" s="206" t="s">
        <v>0</v>
      </c>
      <c r="B110" s="206" t="s">
        <v>854</v>
      </c>
      <c r="C110" s="206" t="s">
        <v>855</v>
      </c>
      <c r="D110" s="206" t="s">
        <v>856</v>
      </c>
      <c r="E110" s="251" t="s">
        <v>857</v>
      </c>
      <c r="F110" s="251"/>
    </row>
    <row r="111" spans="1:24" s="209" customFormat="1" ht="18" customHeight="1">
      <c r="A111" s="207">
        <v>750</v>
      </c>
      <c r="B111" s="207">
        <v>75011</v>
      </c>
      <c r="C111" s="207" t="s">
        <v>858</v>
      </c>
      <c r="D111" s="208">
        <v>200</v>
      </c>
      <c r="E111" s="252">
        <v>10</v>
      </c>
      <c r="F111" s="252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</row>
    <row r="112" spans="1:24" s="209" customFormat="1" ht="18" customHeight="1">
      <c r="A112" s="207">
        <v>852</v>
      </c>
      <c r="B112" s="207">
        <v>85212</v>
      </c>
      <c r="C112" s="211" t="s">
        <v>859</v>
      </c>
      <c r="D112" s="208">
        <v>29900</v>
      </c>
      <c r="E112" s="253">
        <v>12000</v>
      </c>
      <c r="F112" s="254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</row>
    <row r="113" spans="1:24" s="209" customFormat="1" ht="20.25" customHeight="1">
      <c r="A113" s="207">
        <v>852</v>
      </c>
      <c r="B113" s="207">
        <v>85228</v>
      </c>
      <c r="C113" s="211" t="s">
        <v>147</v>
      </c>
      <c r="D113" s="208">
        <v>1000</v>
      </c>
      <c r="E113" s="255">
        <v>50</v>
      </c>
      <c r="F113" s="255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</row>
  </sheetData>
  <sheetProtection/>
  <mergeCells count="14">
    <mergeCell ref="E3:E5"/>
    <mergeCell ref="F3:H3"/>
    <mergeCell ref="F4:F5"/>
    <mergeCell ref="H4:H5"/>
    <mergeCell ref="A105:C105"/>
    <mergeCell ref="E110:F110"/>
    <mergeCell ref="E111:F111"/>
    <mergeCell ref="E112:F112"/>
    <mergeCell ref="E113:F113"/>
    <mergeCell ref="A1:H1"/>
    <mergeCell ref="A3:A5"/>
    <mergeCell ref="B3:B5"/>
    <mergeCell ref="C3:C5"/>
    <mergeCell ref="D3:D5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r:id="rId1"/>
  <headerFooter>
    <oddHeader>&amp;RZałącznik Nr 4
do uchwały Nr VII/51/2015 Rady Miasta Radziejów z dnia 18 września 2015 roku
w sprawie zmian w budżecie Miasta Radziejów na 2015 rok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57421875" style="0" customWidth="1"/>
    <col min="2" max="2" width="39.140625" style="0" customWidth="1"/>
    <col min="3" max="3" width="9.28125" style="0" customWidth="1"/>
    <col min="4" max="4" width="10.57421875" style="0" customWidth="1"/>
    <col min="5" max="5" width="11.140625" style="0" customWidth="1"/>
    <col min="6" max="6" width="12.7109375" style="0" customWidth="1"/>
  </cols>
  <sheetData>
    <row r="1" spans="1:6" ht="22.5" customHeight="1">
      <c r="A1" s="261" t="s">
        <v>112</v>
      </c>
      <c r="B1" s="261"/>
      <c r="C1" s="261"/>
      <c r="D1" s="261"/>
      <c r="E1" s="261"/>
      <c r="F1" s="261"/>
    </row>
    <row r="2" spans="1:6" ht="12.75">
      <c r="A2" s="15"/>
      <c r="B2" s="14"/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6" t="s">
        <v>3</v>
      </c>
    </row>
    <row r="4" spans="1:6" ht="12.75" customHeight="1">
      <c r="A4" s="264" t="s">
        <v>4</v>
      </c>
      <c r="B4" s="264" t="s">
        <v>34</v>
      </c>
      <c r="C4" s="265" t="s">
        <v>35</v>
      </c>
      <c r="D4" s="258" t="s">
        <v>36</v>
      </c>
      <c r="E4" s="258" t="s">
        <v>2</v>
      </c>
      <c r="F4" s="262" t="s">
        <v>111</v>
      </c>
    </row>
    <row r="5" spans="1:6" ht="12.75" customHeight="1">
      <c r="A5" s="264"/>
      <c r="B5" s="264"/>
      <c r="C5" s="264"/>
      <c r="D5" s="266"/>
      <c r="E5" s="259"/>
      <c r="F5" s="262"/>
    </row>
    <row r="6" spans="1:6" ht="25.5" customHeight="1">
      <c r="A6" s="264"/>
      <c r="B6" s="264"/>
      <c r="C6" s="264"/>
      <c r="D6" s="267"/>
      <c r="E6" s="260"/>
      <c r="F6" s="262"/>
    </row>
    <row r="7" spans="1:6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</row>
    <row r="8" spans="1:6" s="19" customFormat="1" ht="32.25" customHeight="1">
      <c r="A8" s="263" t="s">
        <v>37</v>
      </c>
      <c r="B8" s="263"/>
      <c r="C8" s="18"/>
      <c r="D8" s="35">
        <f>D11+D17</f>
        <v>0</v>
      </c>
      <c r="E8" s="35">
        <v>0</v>
      </c>
      <c r="F8" s="36">
        <f>SUM(F9,F11,F17,F15)</f>
        <v>2293340</v>
      </c>
    </row>
    <row r="9" spans="1:6" s="19" customFormat="1" ht="17.25" customHeight="1">
      <c r="A9" s="18" t="s">
        <v>17</v>
      </c>
      <c r="B9" s="20" t="s">
        <v>38</v>
      </c>
      <c r="C9" s="18" t="s">
        <v>39</v>
      </c>
      <c r="D9" s="21"/>
      <c r="E9" s="21"/>
      <c r="F9" s="22">
        <v>0</v>
      </c>
    </row>
    <row r="10" spans="1:6" s="19" customFormat="1" ht="27.75" customHeight="1">
      <c r="A10" s="18"/>
      <c r="B10" s="25" t="s">
        <v>40</v>
      </c>
      <c r="C10" s="18"/>
      <c r="D10" s="24"/>
      <c r="E10" s="21"/>
      <c r="F10" s="22">
        <v>0</v>
      </c>
    </row>
    <row r="11" spans="1:6" s="19" customFormat="1" ht="18" customHeight="1">
      <c r="A11" s="18" t="s">
        <v>20</v>
      </c>
      <c r="B11" s="20" t="s">
        <v>41</v>
      </c>
      <c r="C11" s="18" t="s">
        <v>39</v>
      </c>
      <c r="D11" s="21"/>
      <c r="E11" s="21"/>
      <c r="F11" s="22">
        <v>100000</v>
      </c>
    </row>
    <row r="12" spans="1:6" s="19" customFormat="1" ht="42.75" customHeight="1">
      <c r="A12" s="18" t="s">
        <v>22</v>
      </c>
      <c r="B12" s="25" t="s">
        <v>42</v>
      </c>
      <c r="C12" s="18" t="s">
        <v>43</v>
      </c>
      <c r="D12" s="24"/>
      <c r="E12" s="18"/>
      <c r="F12" s="22">
        <v>0</v>
      </c>
    </row>
    <row r="13" spans="1:6" s="19" customFormat="1" ht="18" customHeight="1">
      <c r="A13" s="18" t="s">
        <v>23</v>
      </c>
      <c r="B13" s="20" t="s">
        <v>44</v>
      </c>
      <c r="C13" s="18" t="s">
        <v>45</v>
      </c>
      <c r="D13" s="24"/>
      <c r="E13" s="18"/>
      <c r="F13" s="22">
        <v>0</v>
      </c>
    </row>
    <row r="14" spans="1:6" s="19" customFormat="1" ht="18" customHeight="1">
      <c r="A14" s="18" t="s">
        <v>24</v>
      </c>
      <c r="B14" s="20" t="s">
        <v>46</v>
      </c>
      <c r="C14" s="18" t="s">
        <v>47</v>
      </c>
      <c r="D14" s="24"/>
      <c r="E14" s="18"/>
      <c r="F14" s="22">
        <v>0</v>
      </c>
    </row>
    <row r="15" spans="1:6" s="19" customFormat="1" ht="18" customHeight="1">
      <c r="A15" s="18" t="s">
        <v>25</v>
      </c>
      <c r="B15" s="20" t="s">
        <v>48</v>
      </c>
      <c r="C15" s="18" t="s">
        <v>49</v>
      </c>
      <c r="D15" s="24"/>
      <c r="E15" s="18"/>
      <c r="F15" s="22">
        <v>0</v>
      </c>
    </row>
    <row r="16" spans="1:6" s="19" customFormat="1" ht="18" customHeight="1">
      <c r="A16" s="18" t="s">
        <v>27</v>
      </c>
      <c r="B16" s="20" t="s">
        <v>50</v>
      </c>
      <c r="C16" s="18" t="s">
        <v>51</v>
      </c>
      <c r="D16" s="24"/>
      <c r="E16" s="18"/>
      <c r="F16" s="22">
        <v>0</v>
      </c>
    </row>
    <row r="17" spans="1:6" s="19" customFormat="1" ht="18" customHeight="1">
      <c r="A17" s="18" t="s">
        <v>28</v>
      </c>
      <c r="B17" s="20" t="s">
        <v>52</v>
      </c>
      <c r="C17" s="18" t="s">
        <v>53</v>
      </c>
      <c r="D17" s="21"/>
      <c r="E17" s="18"/>
      <c r="F17" s="22">
        <v>2193340</v>
      </c>
    </row>
    <row r="18" spans="1:6" s="19" customFormat="1" ht="18" customHeight="1">
      <c r="A18" s="18"/>
      <c r="B18" s="20" t="s">
        <v>54</v>
      </c>
      <c r="C18" s="18"/>
      <c r="D18" s="21"/>
      <c r="E18" s="21">
        <v>20000</v>
      </c>
      <c r="F18" s="22">
        <v>1560000</v>
      </c>
    </row>
    <row r="19" spans="1:6" s="19" customFormat="1" ht="29.25" customHeight="1">
      <c r="A19" s="263" t="s">
        <v>55</v>
      </c>
      <c r="B19" s="263"/>
      <c r="C19" s="18"/>
      <c r="D19" s="35">
        <v>20000</v>
      </c>
      <c r="E19" s="35">
        <v>0</v>
      </c>
      <c r="F19" s="36">
        <f>SUM(F20:F26)</f>
        <v>633340</v>
      </c>
    </row>
    <row r="20" spans="1:6" s="19" customFormat="1" ht="18" customHeight="1">
      <c r="A20" s="18" t="s">
        <v>17</v>
      </c>
      <c r="B20" s="20" t="s">
        <v>56</v>
      </c>
      <c r="C20" s="18" t="s">
        <v>57</v>
      </c>
      <c r="D20" s="18"/>
      <c r="E20" s="21"/>
      <c r="F20" s="22">
        <v>55000</v>
      </c>
    </row>
    <row r="21" spans="1:6" s="19" customFormat="1" ht="18" customHeight="1">
      <c r="A21" s="18" t="s">
        <v>20</v>
      </c>
      <c r="B21" s="20" t="s">
        <v>58</v>
      </c>
      <c r="C21" s="18" t="s">
        <v>57</v>
      </c>
      <c r="D21" s="18"/>
      <c r="E21" s="21"/>
      <c r="F21" s="22">
        <v>416120</v>
      </c>
    </row>
    <row r="22" spans="1:6" s="19" customFormat="1" ht="43.5" customHeight="1">
      <c r="A22" s="18" t="s">
        <v>22</v>
      </c>
      <c r="B22" s="25" t="s">
        <v>92</v>
      </c>
      <c r="C22" s="18" t="s">
        <v>59</v>
      </c>
      <c r="D22" s="18"/>
      <c r="E22" s="18"/>
      <c r="F22" s="22">
        <v>0</v>
      </c>
    </row>
    <row r="23" spans="1:6" s="19" customFormat="1" ht="18" customHeight="1">
      <c r="A23" s="18" t="s">
        <v>23</v>
      </c>
      <c r="B23" s="20" t="s">
        <v>60</v>
      </c>
      <c r="C23" s="18" t="s">
        <v>61</v>
      </c>
      <c r="D23" s="18"/>
      <c r="E23" s="18"/>
      <c r="F23" s="22">
        <v>0</v>
      </c>
    </row>
    <row r="24" spans="1:6" s="19" customFormat="1" ht="18" customHeight="1">
      <c r="A24" s="18" t="s">
        <v>24</v>
      </c>
      <c r="B24" s="20" t="s">
        <v>62</v>
      </c>
      <c r="C24" s="18" t="s">
        <v>63</v>
      </c>
      <c r="D24" s="21">
        <v>20000</v>
      </c>
      <c r="E24" s="21"/>
      <c r="F24" s="22">
        <v>162220</v>
      </c>
    </row>
    <row r="25" spans="1:6" s="19" customFormat="1" ht="32.25" customHeight="1">
      <c r="A25" s="18" t="s">
        <v>25</v>
      </c>
      <c r="B25" s="23" t="s">
        <v>64</v>
      </c>
      <c r="C25" s="18" t="s">
        <v>65</v>
      </c>
      <c r="D25" s="18"/>
      <c r="E25" s="18"/>
      <c r="F25" s="22">
        <v>0</v>
      </c>
    </row>
    <row r="26" spans="1:6" s="19" customFormat="1" ht="18" customHeight="1">
      <c r="A26" s="18" t="s">
        <v>27</v>
      </c>
      <c r="B26" s="20" t="s">
        <v>66</v>
      </c>
      <c r="C26" s="18" t="s">
        <v>67</v>
      </c>
      <c r="D26" s="18"/>
      <c r="E26" s="18"/>
      <c r="F26" s="22">
        <v>0</v>
      </c>
    </row>
    <row r="28" spans="2:6" ht="12.75">
      <c r="B28" s="26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</sheetData>
  <sheetProtection selectLockedCells="1" selectUnlockedCells="1"/>
  <mergeCells count="9">
    <mergeCell ref="E4:E6"/>
    <mergeCell ref="A1:F1"/>
    <mergeCell ref="F4:F6"/>
    <mergeCell ref="A8:B8"/>
    <mergeCell ref="A19:B19"/>
    <mergeCell ref="A4:A6"/>
    <mergeCell ref="B4:B6"/>
    <mergeCell ref="C4:C6"/>
    <mergeCell ref="D4:D6"/>
  </mergeCells>
  <printOptions/>
  <pageMargins left="0.7086614173228347" right="0.7086614173228347" top="1.2598425196850394" bottom="0.8661417322834646" header="0.43307086614173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VII/51/2015 Rady Miasta Radziejów z dnia 18 września 2015 roku 
w sprawie zmian w budżecie Miasta Radziejów na 2015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10.28125" style="0" customWidth="1"/>
    <col min="4" max="4" width="6.8515625" style="0" customWidth="1"/>
    <col min="5" max="5" width="58.421875" style="0" customWidth="1"/>
    <col min="6" max="8" width="14.8515625" style="0" customWidth="1"/>
  </cols>
  <sheetData>
    <row r="1" spans="1:8" ht="40.5" customHeight="1">
      <c r="A1" s="246" t="s">
        <v>214</v>
      </c>
      <c r="B1" s="246"/>
      <c r="C1" s="246"/>
      <c r="D1" s="246"/>
      <c r="E1" s="246"/>
      <c r="F1" s="246"/>
      <c r="G1" s="246"/>
      <c r="H1" s="246"/>
    </row>
    <row r="2" spans="1:8" ht="9" customHeight="1">
      <c r="A2" s="14"/>
      <c r="B2" s="14"/>
      <c r="C2" s="14"/>
      <c r="D2" s="14"/>
      <c r="E2" s="44"/>
      <c r="F2" s="44"/>
      <c r="G2" s="44"/>
      <c r="H2" s="44"/>
    </row>
    <row r="3" spans="1:8" ht="12.75">
      <c r="A3" s="14"/>
      <c r="B3" s="14"/>
      <c r="C3" s="14"/>
      <c r="D3" s="14"/>
      <c r="E3" s="14"/>
      <c r="F3" s="14"/>
      <c r="G3" s="14"/>
      <c r="H3" s="52" t="s">
        <v>3</v>
      </c>
    </row>
    <row r="4" spans="1:8" ht="42" customHeight="1">
      <c r="A4" s="48" t="s">
        <v>4</v>
      </c>
      <c r="B4" s="48" t="s">
        <v>0</v>
      </c>
      <c r="C4" s="48" t="s">
        <v>1</v>
      </c>
      <c r="D4" s="48" t="s">
        <v>215</v>
      </c>
      <c r="E4" s="49" t="s">
        <v>216</v>
      </c>
      <c r="F4" s="49" t="s">
        <v>235</v>
      </c>
      <c r="G4" s="49" t="s">
        <v>236</v>
      </c>
      <c r="H4" s="49" t="s">
        <v>222</v>
      </c>
    </row>
    <row r="5" spans="1:8" ht="13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/>
      <c r="G5" s="50"/>
      <c r="H5" s="50">
        <v>6</v>
      </c>
    </row>
    <row r="6" spans="1:8" s="19" customFormat="1" ht="24" customHeight="1">
      <c r="A6" s="63"/>
      <c r="B6" s="63"/>
      <c r="C6" s="63"/>
      <c r="D6" s="63"/>
      <c r="E6" s="64" t="s">
        <v>217</v>
      </c>
      <c r="F6" s="77">
        <v>3400</v>
      </c>
      <c r="G6" s="77">
        <v>0</v>
      </c>
      <c r="H6" s="77">
        <f>H7+H8</f>
        <v>646900</v>
      </c>
    </row>
    <row r="7" spans="1:8" s="19" customFormat="1" ht="36" customHeight="1">
      <c r="A7" s="65">
        <v>1</v>
      </c>
      <c r="B7" s="65">
        <v>921</v>
      </c>
      <c r="C7" s="65">
        <v>92109</v>
      </c>
      <c r="D7" s="65">
        <v>2480</v>
      </c>
      <c r="E7" s="66" t="s">
        <v>218</v>
      </c>
      <c r="F7" s="67">
        <v>3400</v>
      </c>
      <c r="G7" s="142">
        <v>0</v>
      </c>
      <c r="H7" s="68">
        <v>303400</v>
      </c>
    </row>
    <row r="8" spans="1:8" s="19" customFormat="1" ht="36" customHeight="1">
      <c r="A8" s="69">
        <v>2</v>
      </c>
      <c r="B8" s="69">
        <v>921</v>
      </c>
      <c r="C8" s="69">
        <v>92116</v>
      </c>
      <c r="D8" s="69">
        <v>2480</v>
      </c>
      <c r="E8" s="70" t="s">
        <v>219</v>
      </c>
      <c r="F8" s="71">
        <v>0</v>
      </c>
      <c r="G8" s="143">
        <v>0</v>
      </c>
      <c r="H8" s="72">
        <v>343500</v>
      </c>
    </row>
    <row r="9" spans="1:8" s="19" customFormat="1" ht="24" customHeight="1">
      <c r="A9" s="73"/>
      <c r="B9" s="73"/>
      <c r="C9" s="73"/>
      <c r="D9" s="73"/>
      <c r="E9" s="74" t="s">
        <v>240</v>
      </c>
      <c r="F9" s="85">
        <v>0</v>
      </c>
      <c r="G9" s="86">
        <v>0</v>
      </c>
      <c r="H9" s="87">
        <f>H10+H11+H12</f>
        <v>55000</v>
      </c>
    </row>
    <row r="10" spans="1:8" s="19" customFormat="1" ht="50.25" customHeight="1">
      <c r="A10" s="84">
        <v>1</v>
      </c>
      <c r="B10" s="69">
        <v>754</v>
      </c>
      <c r="C10" s="69">
        <v>75405</v>
      </c>
      <c r="D10" s="69">
        <v>6170</v>
      </c>
      <c r="E10" s="88" t="s">
        <v>244</v>
      </c>
      <c r="F10" s="75">
        <v>0</v>
      </c>
      <c r="G10" s="144">
        <v>0</v>
      </c>
      <c r="H10" s="22">
        <v>5000</v>
      </c>
    </row>
    <row r="11" spans="1:8" s="19" customFormat="1" ht="36" customHeight="1">
      <c r="A11" s="84">
        <v>2</v>
      </c>
      <c r="B11" s="69">
        <v>921</v>
      </c>
      <c r="C11" s="69">
        <v>92109</v>
      </c>
      <c r="D11" s="69">
        <v>6220</v>
      </c>
      <c r="E11" s="70" t="s">
        <v>218</v>
      </c>
      <c r="F11" s="75">
        <v>0</v>
      </c>
      <c r="G11" s="144">
        <v>0</v>
      </c>
      <c r="H11" s="22">
        <v>25000</v>
      </c>
    </row>
    <row r="12" spans="1:8" s="19" customFormat="1" ht="36" customHeight="1">
      <c r="A12" s="73">
        <v>2</v>
      </c>
      <c r="B12" s="69">
        <v>921</v>
      </c>
      <c r="C12" s="69">
        <v>92116</v>
      </c>
      <c r="D12" s="69">
        <v>6220</v>
      </c>
      <c r="E12" s="70" t="s">
        <v>219</v>
      </c>
      <c r="F12" s="75">
        <v>0</v>
      </c>
      <c r="G12" s="144">
        <v>0</v>
      </c>
      <c r="H12" s="22">
        <v>25000</v>
      </c>
    </row>
    <row r="13" spans="1:8" s="19" customFormat="1" ht="34.5" customHeight="1">
      <c r="A13" s="268" t="s">
        <v>234</v>
      </c>
      <c r="B13" s="269"/>
      <c r="C13" s="269"/>
      <c r="D13" s="269"/>
      <c r="E13" s="270"/>
      <c r="F13" s="76">
        <f>F6+F9</f>
        <v>3400</v>
      </c>
      <c r="G13" s="76">
        <f>G6+G9</f>
        <v>0</v>
      </c>
      <c r="H13" s="76">
        <f>H6+H9</f>
        <v>701900</v>
      </c>
    </row>
    <row r="14" spans="1:8" ht="12" customHeight="1">
      <c r="A14" s="51"/>
      <c r="B14" s="14"/>
      <c r="C14" s="14"/>
      <c r="D14" s="14"/>
      <c r="E14" s="14"/>
      <c r="F14" s="14"/>
      <c r="G14" s="14"/>
      <c r="H14" s="14"/>
    </row>
    <row r="15" spans="1:8" ht="12" customHeight="1">
      <c r="A15" s="14"/>
      <c r="B15" s="14"/>
      <c r="C15" s="14"/>
      <c r="D15" s="14"/>
      <c r="E15" s="14"/>
      <c r="F15" s="14"/>
      <c r="G15" s="14"/>
      <c r="H15" s="14"/>
    </row>
    <row r="16" spans="1:8" ht="12" customHeight="1">
      <c r="A16" s="51"/>
      <c r="B16" s="14"/>
      <c r="C16" s="14"/>
      <c r="D16" s="14"/>
      <c r="E16" s="14"/>
      <c r="F16" s="14"/>
      <c r="G16" s="14"/>
      <c r="H16" s="14"/>
    </row>
    <row r="17" ht="12" customHeight="1"/>
    <row r="18" ht="12" customHeight="1"/>
    <row r="19" ht="12" customHeight="1"/>
    <row r="20" ht="12" customHeight="1"/>
  </sheetData>
  <sheetProtection/>
  <mergeCells count="2">
    <mergeCell ref="A1:H1"/>
    <mergeCell ref="A13:E13"/>
  </mergeCells>
  <printOptions/>
  <pageMargins left="0.7086614173228347" right="0.7086614173228347" top="1.220472440944882" bottom="0.7480314960629921" header="0.5511811023622047" footer="0.31496062992125984"/>
  <pageSetup horizontalDpi="600" verticalDpi="600" orientation="landscape" paperSize="9" r:id="rId1"/>
  <headerFooter>
    <oddHeader>&amp;R&amp;"Arial,Pogrubiony"Załącznik Nr 6&amp;"Arial,Normalny" do uchwały Nr VII/51/2015
Rady Miasta Radziejów z dnia 18 września 2015 roku
w sprawie zmian w budżecie Miasta Radziejów na 2015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7.28125" style="0" customWidth="1"/>
    <col min="4" max="4" width="10.28125" style="0" customWidth="1"/>
    <col min="5" max="5" width="6.28125" style="0" customWidth="1"/>
    <col min="6" max="6" width="43.28125" style="0" customWidth="1"/>
    <col min="7" max="8" width="17.28125" style="0" customWidth="1"/>
    <col min="9" max="9" width="21.00390625" style="0" customWidth="1"/>
  </cols>
  <sheetData>
    <row r="1" spans="2:9" ht="49.5" customHeight="1">
      <c r="B1" s="271" t="s">
        <v>220</v>
      </c>
      <c r="C1" s="271"/>
      <c r="D1" s="271"/>
      <c r="E1" s="271"/>
      <c r="F1" s="271"/>
      <c r="G1" s="271"/>
      <c r="H1" s="271"/>
      <c r="I1" s="271"/>
    </row>
    <row r="2" spans="2:9" ht="16.5" customHeight="1">
      <c r="B2" s="43"/>
      <c r="C2" s="43"/>
      <c r="D2" s="43"/>
      <c r="E2" s="43"/>
      <c r="F2" s="53"/>
      <c r="G2" s="53"/>
      <c r="H2" s="53"/>
      <c r="I2" s="54" t="s">
        <v>3</v>
      </c>
    </row>
    <row r="3" spans="2:9" ht="41.25" customHeight="1">
      <c r="B3" s="45" t="s">
        <v>4</v>
      </c>
      <c r="C3" s="45" t="s">
        <v>0</v>
      </c>
      <c r="D3" s="45" t="s">
        <v>1</v>
      </c>
      <c r="E3" s="45" t="s">
        <v>215</v>
      </c>
      <c r="F3" s="45" t="s">
        <v>221</v>
      </c>
      <c r="G3" s="45" t="s">
        <v>235</v>
      </c>
      <c r="H3" s="45" t="s">
        <v>236</v>
      </c>
      <c r="I3" s="45" t="s">
        <v>222</v>
      </c>
    </row>
    <row r="4" spans="2:9" ht="12.75"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</row>
    <row r="5" spans="2:9" ht="30" customHeight="1">
      <c r="B5" s="56" t="s">
        <v>223</v>
      </c>
      <c r="C5" s="57"/>
      <c r="D5" s="57"/>
      <c r="E5" s="57"/>
      <c r="F5" s="58" t="s">
        <v>224</v>
      </c>
      <c r="G5" s="58">
        <v>0</v>
      </c>
      <c r="H5" s="81">
        <v>33842</v>
      </c>
      <c r="I5" s="78">
        <v>0</v>
      </c>
    </row>
    <row r="6" spans="2:9" ht="30" customHeight="1">
      <c r="B6" s="60" t="s">
        <v>17</v>
      </c>
      <c r="C6" s="57" t="s">
        <v>141</v>
      </c>
      <c r="D6" s="57" t="s">
        <v>150</v>
      </c>
      <c r="E6" s="57" t="s">
        <v>225</v>
      </c>
      <c r="F6" s="25" t="s">
        <v>226</v>
      </c>
      <c r="G6" s="25"/>
      <c r="H6" s="82">
        <v>33842</v>
      </c>
      <c r="I6" s="59">
        <v>0</v>
      </c>
    </row>
    <row r="7" spans="2:9" ht="30" customHeight="1">
      <c r="B7" s="56" t="s">
        <v>227</v>
      </c>
      <c r="C7" s="57"/>
      <c r="D7" s="57"/>
      <c r="E7" s="57"/>
      <c r="F7" s="58" t="s">
        <v>238</v>
      </c>
      <c r="G7" s="81">
        <v>0</v>
      </c>
      <c r="H7" s="58">
        <v>0</v>
      </c>
      <c r="I7" s="78">
        <f>I9+I10+I8</f>
        <v>157000</v>
      </c>
    </row>
    <row r="8" spans="2:9" ht="30" customHeight="1">
      <c r="B8" s="90">
        <v>1</v>
      </c>
      <c r="C8" s="57" t="s">
        <v>322</v>
      </c>
      <c r="D8" s="57" t="s">
        <v>323</v>
      </c>
      <c r="E8" s="57" t="s">
        <v>324</v>
      </c>
      <c r="F8" s="91" t="s">
        <v>331</v>
      </c>
      <c r="G8" s="92"/>
      <c r="H8" s="91"/>
      <c r="I8" s="93">
        <v>12000</v>
      </c>
    </row>
    <row r="9" spans="2:9" ht="30" customHeight="1">
      <c r="B9" s="60">
        <v>2</v>
      </c>
      <c r="C9" s="57" t="s">
        <v>209</v>
      </c>
      <c r="D9" s="57" t="s">
        <v>228</v>
      </c>
      <c r="E9" s="57" t="s">
        <v>229</v>
      </c>
      <c r="F9" s="25" t="s">
        <v>230</v>
      </c>
      <c r="G9" s="25"/>
      <c r="H9" s="25"/>
      <c r="I9" s="59">
        <v>30000</v>
      </c>
    </row>
    <row r="10" spans="2:9" ht="30" customHeight="1">
      <c r="B10" s="61">
        <v>3</v>
      </c>
      <c r="C10" s="57" t="s">
        <v>69</v>
      </c>
      <c r="D10" s="57" t="s">
        <v>231</v>
      </c>
      <c r="E10" s="57" t="s">
        <v>232</v>
      </c>
      <c r="F10" s="25" t="s">
        <v>233</v>
      </c>
      <c r="G10" s="25"/>
      <c r="H10" s="25"/>
      <c r="I10" s="59">
        <v>115000</v>
      </c>
    </row>
    <row r="11" spans="2:9" ht="30" customHeight="1">
      <c r="B11" s="79" t="s">
        <v>237</v>
      </c>
      <c r="C11" s="80"/>
      <c r="D11" s="80"/>
      <c r="E11" s="80"/>
      <c r="F11" s="58" t="s">
        <v>239</v>
      </c>
      <c r="G11" s="81">
        <v>0</v>
      </c>
      <c r="H11" s="58">
        <v>0</v>
      </c>
      <c r="I11" s="78">
        <v>3000</v>
      </c>
    </row>
    <row r="12" spans="2:9" ht="40.5" customHeight="1">
      <c r="B12" s="61">
        <v>1</v>
      </c>
      <c r="C12" s="57" t="s">
        <v>187</v>
      </c>
      <c r="D12" s="57" t="s">
        <v>189</v>
      </c>
      <c r="E12" s="57" t="s">
        <v>190</v>
      </c>
      <c r="F12" s="25" t="s">
        <v>188</v>
      </c>
      <c r="G12" s="82"/>
      <c r="H12" s="25">
        <v>0</v>
      </c>
      <c r="I12" s="59">
        <v>3000</v>
      </c>
    </row>
    <row r="13" spans="2:9" s="19" customFormat="1" ht="30" customHeight="1">
      <c r="B13" s="272" t="s">
        <v>29</v>
      </c>
      <c r="C13" s="273"/>
      <c r="D13" s="273"/>
      <c r="E13" s="273"/>
      <c r="F13" s="274"/>
      <c r="G13" s="83">
        <v>0</v>
      </c>
      <c r="H13" s="83">
        <v>33842</v>
      </c>
      <c r="I13" s="62">
        <f>SUM(I6+I10+I9+I12+I8)</f>
        <v>160000</v>
      </c>
    </row>
    <row r="14" spans="2:9" ht="12.75">
      <c r="B14" s="43"/>
      <c r="C14" s="43"/>
      <c r="D14" s="43"/>
      <c r="E14" s="43"/>
      <c r="F14" s="43"/>
      <c r="G14" s="43"/>
      <c r="H14" s="43"/>
      <c r="I14" s="43"/>
    </row>
    <row r="15" spans="2:9" ht="12.75">
      <c r="B15" s="275"/>
      <c r="C15" s="245"/>
      <c r="D15" s="245"/>
      <c r="E15" s="245"/>
      <c r="F15" s="245"/>
      <c r="G15" s="245"/>
      <c r="H15" s="245"/>
      <c r="I15" s="245"/>
    </row>
  </sheetData>
  <sheetProtection/>
  <mergeCells count="3">
    <mergeCell ref="B1:I1"/>
    <mergeCell ref="B13:F13"/>
    <mergeCell ref="B15:I15"/>
  </mergeCells>
  <printOptions/>
  <pageMargins left="0.7086614173228347" right="0.7086614173228347" top="1.1023622047244095" bottom="0.7480314960629921" header="0.5118110236220472" footer="0.31496062992125984"/>
  <pageSetup horizontalDpi="600" verticalDpi="600" orientation="landscape" paperSize="9" r:id="rId1"/>
  <headerFooter>
    <oddHeader>&amp;R&amp;"Arial,Pogrubiony"Załącznik Nr 7&amp;"Arial,Normalny" do uchwały Nr VII/51/2015
Rady Miasta Radziejów z dnia 18 wrzesnia 2015 roku
w sprawie zmian w budżecie Miasta Radziejów na 2015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6.57421875" style="0" customWidth="1"/>
    <col min="7" max="9" width="16.8515625" style="0" customWidth="1"/>
  </cols>
  <sheetData>
    <row r="1" spans="1:9" ht="58.5" customHeight="1">
      <c r="A1" s="246" t="s">
        <v>345</v>
      </c>
      <c r="B1" s="277"/>
      <c r="C1" s="277"/>
      <c r="D1" s="277"/>
      <c r="E1" s="277"/>
      <c r="F1" s="277"/>
      <c r="G1" s="277"/>
      <c r="H1" s="277"/>
      <c r="I1" s="278"/>
    </row>
    <row r="2" spans="1:9" ht="51" customHeight="1">
      <c r="A2" s="89" t="s">
        <v>0</v>
      </c>
      <c r="B2" s="45" t="s">
        <v>1</v>
      </c>
      <c r="C2" s="94" t="s">
        <v>215</v>
      </c>
      <c r="D2" s="95" t="s">
        <v>34</v>
      </c>
      <c r="E2" s="89" t="s">
        <v>332</v>
      </c>
      <c r="F2" s="95" t="s">
        <v>34</v>
      </c>
      <c r="G2" s="89" t="s">
        <v>235</v>
      </c>
      <c r="H2" s="89" t="s">
        <v>236</v>
      </c>
      <c r="I2" s="128" t="s">
        <v>333</v>
      </c>
    </row>
    <row r="3" spans="1:9" ht="30.75" customHeight="1">
      <c r="A3" s="45" t="s">
        <v>334</v>
      </c>
      <c r="B3" s="45"/>
      <c r="C3" s="96"/>
      <c r="D3" s="45"/>
      <c r="E3" s="45"/>
      <c r="F3" s="97" t="s">
        <v>335</v>
      </c>
      <c r="G3" s="98">
        <v>0</v>
      </c>
      <c r="H3" s="98">
        <v>0</v>
      </c>
      <c r="I3" s="98">
        <v>0</v>
      </c>
    </row>
    <row r="4" spans="1:9" ht="24.75" customHeight="1">
      <c r="A4" s="99" t="s">
        <v>336</v>
      </c>
      <c r="B4" s="99"/>
      <c r="C4" s="99"/>
      <c r="D4" s="100" t="s">
        <v>337</v>
      </c>
      <c r="E4" s="101">
        <v>10000</v>
      </c>
      <c r="F4" s="100" t="s">
        <v>337</v>
      </c>
      <c r="G4" s="101">
        <v>4000</v>
      </c>
      <c r="H4" s="101">
        <v>0</v>
      </c>
      <c r="I4" s="101">
        <v>16000</v>
      </c>
    </row>
    <row r="5" spans="1:9" ht="24.75" customHeight="1">
      <c r="A5" s="102">
        <v>900</v>
      </c>
      <c r="B5" s="102">
        <v>90019</v>
      </c>
      <c r="C5" s="103" t="s">
        <v>295</v>
      </c>
      <c r="D5" s="104" t="s">
        <v>296</v>
      </c>
      <c r="E5" s="93">
        <v>10000</v>
      </c>
      <c r="F5" s="104" t="s">
        <v>296</v>
      </c>
      <c r="G5" s="93">
        <v>4000</v>
      </c>
      <c r="H5" s="93">
        <v>0</v>
      </c>
      <c r="I5" s="93">
        <v>16000</v>
      </c>
    </row>
    <row r="6" spans="1:9" ht="24.75" customHeight="1">
      <c r="A6" s="99" t="s">
        <v>338</v>
      </c>
      <c r="B6" s="99"/>
      <c r="C6" s="99"/>
      <c r="D6" s="105" t="s">
        <v>339</v>
      </c>
      <c r="E6" s="101">
        <v>10000</v>
      </c>
      <c r="F6" s="105" t="s">
        <v>339</v>
      </c>
      <c r="G6" s="101">
        <v>4000</v>
      </c>
      <c r="H6" s="101">
        <v>0</v>
      </c>
      <c r="I6" s="101">
        <v>16000</v>
      </c>
    </row>
    <row r="7" spans="1:9" ht="24.75" customHeight="1">
      <c r="A7" s="106" t="s">
        <v>17</v>
      </c>
      <c r="B7" s="106"/>
      <c r="C7" s="107"/>
      <c r="D7" s="108" t="s">
        <v>340</v>
      </c>
      <c r="E7" s="109">
        <v>10000</v>
      </c>
      <c r="F7" s="108" t="s">
        <v>340</v>
      </c>
      <c r="G7" s="109">
        <f>SUM(G8:G10)</f>
        <v>4000</v>
      </c>
      <c r="H7" s="109">
        <v>0</v>
      </c>
      <c r="I7" s="109">
        <f>SUM(I8:I10)</f>
        <v>16000</v>
      </c>
    </row>
    <row r="8" spans="1:9" ht="28.5" customHeight="1" hidden="1">
      <c r="A8" s="106">
        <v>900</v>
      </c>
      <c r="B8" s="106">
        <v>90003</v>
      </c>
      <c r="C8" s="107" t="s">
        <v>197</v>
      </c>
      <c r="D8" s="108"/>
      <c r="E8" s="109"/>
      <c r="F8" s="110" t="s">
        <v>341</v>
      </c>
      <c r="G8" s="111">
        <v>0</v>
      </c>
      <c r="H8" s="111"/>
      <c r="I8" s="111">
        <v>0</v>
      </c>
    </row>
    <row r="9" spans="1:9" ht="24.75" customHeight="1">
      <c r="A9" s="106">
        <v>900</v>
      </c>
      <c r="B9" s="106">
        <v>90004</v>
      </c>
      <c r="C9" s="107" t="s">
        <v>197</v>
      </c>
      <c r="D9" s="112" t="s">
        <v>341</v>
      </c>
      <c r="E9" s="59">
        <v>4000</v>
      </c>
      <c r="F9" s="112" t="s">
        <v>341</v>
      </c>
      <c r="G9" s="59">
        <v>4000</v>
      </c>
      <c r="H9" s="59">
        <v>0</v>
      </c>
      <c r="I9" s="59">
        <v>14000</v>
      </c>
    </row>
    <row r="10" spans="1:9" s="19" customFormat="1" ht="24.75" customHeight="1">
      <c r="A10" s="106">
        <v>900</v>
      </c>
      <c r="B10" s="106">
        <v>90004</v>
      </c>
      <c r="C10" s="107" t="s">
        <v>170</v>
      </c>
      <c r="D10" s="112" t="s">
        <v>171</v>
      </c>
      <c r="E10" s="59">
        <v>2000</v>
      </c>
      <c r="F10" s="112" t="s">
        <v>171</v>
      </c>
      <c r="G10" s="59">
        <v>0</v>
      </c>
      <c r="H10" s="59">
        <v>0</v>
      </c>
      <c r="I10" s="59">
        <v>2000</v>
      </c>
    </row>
    <row r="11" spans="1:9" s="19" customFormat="1" ht="24.75" customHeight="1">
      <c r="A11" s="113" t="s">
        <v>20</v>
      </c>
      <c r="B11" s="106"/>
      <c r="C11" s="107"/>
      <c r="D11" s="112"/>
      <c r="E11" s="59"/>
      <c r="F11" s="108" t="s">
        <v>342</v>
      </c>
      <c r="G11" s="109">
        <v>0</v>
      </c>
      <c r="H11" s="109">
        <v>0</v>
      </c>
      <c r="I11" s="109">
        <v>0</v>
      </c>
    </row>
    <row r="12" spans="1:8" s="19" customFormat="1" ht="15" customHeight="1">
      <c r="A12" s="114"/>
      <c r="B12" s="114"/>
      <c r="C12" s="115"/>
      <c r="D12" s="116"/>
      <c r="E12" s="117"/>
      <c r="F12" s="116"/>
      <c r="G12" s="117"/>
      <c r="H12" s="117"/>
    </row>
    <row r="13" spans="1:8" s="19" customFormat="1" ht="19.5" customHeight="1">
      <c r="A13" s="114"/>
      <c r="B13" s="118" t="s">
        <v>343</v>
      </c>
      <c r="C13" s="115"/>
      <c r="D13" s="116"/>
      <c r="E13" s="117"/>
      <c r="F13" s="119"/>
      <c r="G13" s="119"/>
      <c r="H13" s="119"/>
    </row>
    <row r="14" spans="1:9" s="19" customFormat="1" ht="32.25" customHeight="1">
      <c r="A14" s="279" t="s">
        <v>368</v>
      </c>
      <c r="B14" s="280"/>
      <c r="C14" s="280"/>
      <c r="D14" s="280"/>
      <c r="E14" s="280"/>
      <c r="F14" s="280"/>
      <c r="G14" s="280"/>
      <c r="H14" s="278"/>
      <c r="I14" s="278"/>
    </row>
    <row r="15" spans="1:9" s="19" customFormat="1" ht="31.5" customHeight="1">
      <c r="A15" s="281" t="s">
        <v>344</v>
      </c>
      <c r="B15" s="282"/>
      <c r="C15" s="282"/>
      <c r="D15" s="282"/>
      <c r="E15" s="282"/>
      <c r="F15" s="282"/>
      <c r="G15" s="282"/>
      <c r="H15" s="278"/>
      <c r="I15" s="278"/>
    </row>
    <row r="16" spans="1:8" s="19" customFormat="1" ht="18" customHeight="1">
      <c r="A16" s="120"/>
      <c r="B16" s="121"/>
      <c r="C16" s="120"/>
      <c r="D16" s="122"/>
      <c r="E16" s="120"/>
      <c r="F16" s="120"/>
      <c r="G16" s="120"/>
      <c r="H16" s="120"/>
    </row>
    <row r="17" spans="1:8" s="19" customFormat="1" ht="18" customHeight="1">
      <c r="A17" s="120"/>
      <c r="B17" s="121"/>
      <c r="C17" s="120"/>
      <c r="D17" s="122"/>
      <c r="E17" s="120"/>
      <c r="F17" s="120"/>
      <c r="G17" s="120"/>
      <c r="H17" s="120"/>
    </row>
    <row r="18" spans="1:8" s="19" customFormat="1" ht="18" customHeight="1">
      <c r="A18" s="120"/>
      <c r="B18" s="121"/>
      <c r="C18" s="120"/>
      <c r="D18" s="122"/>
      <c r="E18" s="120"/>
      <c r="F18" s="120"/>
      <c r="G18" s="120"/>
      <c r="H18" s="120"/>
    </row>
    <row r="19" spans="1:8" s="19" customFormat="1" ht="18" customHeight="1">
      <c r="A19" s="120"/>
      <c r="B19" s="121"/>
      <c r="C19" s="120"/>
      <c r="D19" s="123"/>
      <c r="E19" s="120"/>
      <c r="F19" s="123"/>
      <c r="G19" s="120"/>
      <c r="H19" s="120"/>
    </row>
    <row r="20" spans="1:8" s="19" customFormat="1" ht="18" customHeight="1">
      <c r="A20" s="120"/>
      <c r="B20" s="121"/>
      <c r="C20" s="120"/>
      <c r="D20" s="123"/>
      <c r="E20" s="123"/>
      <c r="F20" s="123"/>
      <c r="G20" s="123"/>
      <c r="H20" s="123"/>
    </row>
    <row r="21" spans="1:8" s="19" customFormat="1" ht="29.25" customHeight="1">
      <c r="A21" s="276"/>
      <c r="B21" s="276"/>
      <c r="C21" s="124"/>
      <c r="D21" s="125"/>
      <c r="E21" s="125"/>
      <c r="F21" s="125"/>
      <c r="G21" s="125"/>
      <c r="H21" s="125"/>
    </row>
    <row r="22" spans="1:8" s="19" customFormat="1" ht="18" customHeight="1">
      <c r="A22" s="120"/>
      <c r="B22" s="121"/>
      <c r="C22" s="120"/>
      <c r="D22" s="120"/>
      <c r="E22" s="123"/>
      <c r="F22" s="123"/>
      <c r="G22" s="123"/>
      <c r="H22" s="123"/>
    </row>
    <row r="23" spans="1:8" s="19" customFormat="1" ht="18" customHeight="1">
      <c r="A23" s="120"/>
      <c r="B23" s="121"/>
      <c r="C23" s="120"/>
      <c r="D23" s="120"/>
      <c r="E23" s="120"/>
      <c r="F23" s="120"/>
      <c r="G23" s="120"/>
      <c r="H23" s="120"/>
    </row>
    <row r="24" spans="1:8" s="19" customFormat="1" ht="32.25" customHeight="1">
      <c r="A24" s="120"/>
      <c r="B24" s="126"/>
      <c r="C24" s="120"/>
      <c r="D24" s="120"/>
      <c r="E24" s="120"/>
      <c r="F24" s="120"/>
      <c r="G24" s="120"/>
      <c r="H24" s="120"/>
    </row>
    <row r="25" spans="1:8" s="19" customFormat="1" ht="18" customHeight="1">
      <c r="A25" s="120"/>
      <c r="B25" s="121"/>
      <c r="C25" s="120"/>
      <c r="D25" s="120"/>
      <c r="E25" s="120"/>
      <c r="F25" s="120"/>
      <c r="G25" s="120"/>
      <c r="H25" s="120"/>
    </row>
    <row r="26" spans="1:8" s="19" customFormat="1" ht="18" customHeight="1">
      <c r="A26" s="120"/>
      <c r="B26" s="121"/>
      <c r="C26" s="120"/>
      <c r="D26" s="123"/>
      <c r="E26" s="120"/>
      <c r="F26" s="120"/>
      <c r="G26" s="120"/>
      <c r="H26" s="120"/>
    </row>
    <row r="27" spans="1:8" s="19" customFormat="1" ht="18" customHeight="1">
      <c r="A27" s="120"/>
      <c r="B27" s="121"/>
      <c r="C27" s="120"/>
      <c r="D27" s="120"/>
      <c r="E27" s="120"/>
      <c r="F27" s="120"/>
      <c r="G27" s="120"/>
      <c r="H27" s="120"/>
    </row>
    <row r="28" spans="1:8" s="19" customFormat="1" ht="18" customHeight="1">
      <c r="A28" s="120"/>
      <c r="B28" s="121"/>
      <c r="C28" s="120"/>
      <c r="D28" s="120"/>
      <c r="E28" s="120"/>
      <c r="F28" s="120"/>
      <c r="G28" s="120"/>
      <c r="H28" s="120"/>
    </row>
    <row r="29" spans="1:8" ht="12.75">
      <c r="A29" s="127"/>
      <c r="B29" s="127"/>
      <c r="C29" s="127"/>
      <c r="D29" s="127"/>
      <c r="E29" s="127"/>
      <c r="F29" s="127"/>
      <c r="G29" s="127"/>
      <c r="H29" s="127"/>
    </row>
  </sheetData>
  <sheetProtection/>
  <mergeCells count="4">
    <mergeCell ref="A21:B21"/>
    <mergeCell ref="A1:I1"/>
    <mergeCell ref="A14:I14"/>
    <mergeCell ref="A15:I15"/>
  </mergeCells>
  <printOptions/>
  <pageMargins left="0.7086614173228347" right="0.7086614173228347" top="1.1023622047244095" bottom="0.7480314960629921" header="0.4724409448818898" footer="0.31496062992125984"/>
  <pageSetup horizontalDpi="600" verticalDpi="600" orientation="landscape" r:id="rId1"/>
  <headerFooter>
    <oddHeader>&amp;R&amp;"Arial,Pogrubiony"Załącznik Nr 8&amp;"Arial,Normalny" do uchwały Nr VII/51/2015
Rady Miasta Radziejów z dnia 18 września 2015 roku
w sprawie zmian w budżecie Miasta Radziejów na 2015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2015-09-21T15:42:37Z</cp:lastPrinted>
  <dcterms:created xsi:type="dcterms:W3CDTF">2011-11-10T14:00:20Z</dcterms:created>
  <dcterms:modified xsi:type="dcterms:W3CDTF">2015-09-21T16:22:54Z</dcterms:modified>
  <cp:category/>
  <cp:version/>
  <cp:contentType/>
  <cp:contentStatus/>
</cp:coreProperties>
</file>