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biorczo 2013r.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<sst xmlns="http://schemas.openxmlformats.org/spreadsheetml/2006/main" count="72" uniqueCount="49">
  <si>
    <t>Wyszczególnie- nie składników mienia komunalnego</t>
  </si>
  <si>
    <t>Przychody</t>
  </si>
  <si>
    <t>Rozchody</t>
  </si>
  <si>
    <t>Dane dotyczące rodzaju praw majątkowych z rubryki 5 przypada na:</t>
  </si>
  <si>
    <t>Prawo własności</t>
  </si>
  <si>
    <t>Mienie w zarządzie</t>
  </si>
  <si>
    <t>Wierzy- telności</t>
  </si>
  <si>
    <t>Użytkowa- nie wieczyste</t>
  </si>
  <si>
    <t>Najem i użytkowa- nie zwykłe</t>
  </si>
  <si>
    <t>Dzierża-  wa</t>
  </si>
  <si>
    <t>Aport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</si>
  <si>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</si>
  <si>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</si>
  <si>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</si>
  <si>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</si>
  <si>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</si>
  <si>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</si>
  <si>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</si>
  <si>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</si>
  <si>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</si>
  <si>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</si>
  <si>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</si>
  <si>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</si>
  <si>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</si>
  <si>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Grupa 0     Grunty</t>
  </si>
  <si>
    <t>w tym:</t>
  </si>
  <si>
    <t>Urząd Miasta</t>
  </si>
  <si>
    <t>Miejski Zespół Szkół</t>
  </si>
  <si>
    <t>Biblioteka</t>
  </si>
  <si>
    <t>Radziejowski Dom Kultury</t>
  </si>
  <si>
    <t>Grupa 1   Budynki</t>
  </si>
  <si>
    <t>Grupa 2   Budowle</t>
  </si>
  <si>
    <t>Grupa 3 Kotły i maszyny energetyczne</t>
  </si>
  <si>
    <t>MOPS</t>
  </si>
  <si>
    <t>w tym;</t>
  </si>
  <si>
    <t xml:space="preserve">Razem </t>
  </si>
  <si>
    <t>Mienie obce będące w użytkowaniu jednostki samorządu terytorialnego</t>
  </si>
  <si>
    <r>
      <t>1.</t>
    </r>
    <r>
      <rPr>
        <sz val="11"/>
        <color indexed="8"/>
        <rFont val="Times New Roman"/>
        <family val="1"/>
      </rPr>
      <t xml:space="preserve"> </t>
    </r>
    <r>
      <rPr>
        <b/>
        <i/>
        <u val="single"/>
        <sz val="11"/>
        <color indexed="8"/>
        <rFont val="Times New Roman"/>
        <family val="1"/>
      </rPr>
      <t>29 040,22 zł</t>
    </r>
    <r>
      <rPr>
        <sz val="11"/>
        <color indexed="8"/>
        <rFont val="Times New Roman"/>
        <family val="1"/>
      </rPr>
      <t xml:space="preserve"> – maszyny i urządzenia – wartość sprzętu komputerowego wraz z oprogramowaniem użyczone przez Ministerstwo Spraw Wewnętrznych i Administracji wykorzystywane w ramach zadania zleconego z zakresu ewidencji ludności.</t>
    </r>
  </si>
  <si>
    <r>
      <t>2.</t>
    </r>
    <r>
      <rPr>
        <sz val="11"/>
        <color indexed="8"/>
        <rFont val="Times New Roman"/>
        <family val="1"/>
      </rPr>
      <t xml:space="preserve"> </t>
    </r>
    <r>
      <rPr>
        <b/>
        <i/>
        <u val="single"/>
        <sz val="11"/>
        <color indexed="8"/>
        <rFont val="Times New Roman"/>
        <family val="1"/>
      </rPr>
      <t>1 177 755,10 z</t>
    </r>
    <r>
      <rPr>
        <sz val="11"/>
        <color indexed="8"/>
        <rFont val="Times New Roman"/>
        <family val="1"/>
      </rPr>
      <t>ł – budowle – sieć kanalizacji sanitarnej o długości 3,4 km wraz z przepompowniami otrzymana od Związku Gmin Zlewni Jeziora Gopło i przekazana do użytkowania do Miejskiego Przedsiębiorstwa Gospodarki Komunalnej „EMPEGIEK” Sp. z o.o.</t>
    </r>
  </si>
  <si>
    <t>Wartość początkowa wg stanu na dzień 31.12.2012r.</t>
  </si>
  <si>
    <t>Wartość na dzień 31.12.2013r.</t>
  </si>
  <si>
    <t>Dochody ze sprzedaży majątku wykonane w 2013r.</t>
  </si>
  <si>
    <t>Grupa 8  Narzędzia, ruchomości, przyrządy, wyposażenie</t>
  </si>
  <si>
    <t>Grupa 7   Środki transportowe</t>
  </si>
  <si>
    <t>Grupa 6  Urządzenia techniczne</t>
  </si>
  <si>
    <t>Grupa 5  Specjalisty-  czne maszyny, urządzenia, aparaty</t>
  </si>
  <si>
    <t>Grupa 4  Maszyny i urządzenia</t>
  </si>
  <si>
    <t xml:space="preserve">Dane uzupełniające: </t>
  </si>
  <si>
    <t xml:space="preserve">Radziejów dnia 24.03.2014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</si>
</sst>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indexed="8"/>
      <name val="Czcionka tekstu podstawowego"/>
      <family val="2"/>
    </font>
    <font>
      <sz val="10"/>
      <name val="Arial"/>
      <family val="0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3"/>
      <color indexed="8"/>
      <name val="Times New Roman"/>
      <family val="1"/>
    </font>
    <font>
      <b/>
      <sz val="3"/>
      <color indexed="10"/>
      <name val="Times New Roman"/>
      <family val="1"/>
    </font>
    <font>
      <sz val="3"/>
      <color indexed="8"/>
      <name val="Czcionka tekstu podstawowego"/>
      <family val="2"/>
    </font>
    <font>
      <b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4" fontId="2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5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wrapText="1"/>
    </xf>
    <xf numFmtId="4" fontId="6" fillId="0" borderId="10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6" fillId="0" borderId="12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4" fontId="6" fillId="0" borderId="13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4" fontId="6" fillId="0" borderId="11" xfId="0" applyNumberFormat="1" applyFont="1" applyBorder="1" applyAlignment="1">
      <alignment/>
    </xf>
    <xf numFmtId="4" fontId="6" fillId="0" borderId="15" xfId="0" applyNumberFormat="1" applyFont="1" applyFill="1" applyBorder="1" applyAlignment="1">
      <alignment/>
    </xf>
    <xf numFmtId="4" fontId="16" fillId="0" borderId="10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4" fontId="6" fillId="0" borderId="17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16" fillId="0" borderId="15" xfId="0" applyNumberFormat="1" applyFont="1" applyFill="1" applyBorder="1" applyAlignment="1">
      <alignment/>
    </xf>
    <xf numFmtId="4" fontId="6" fillId="0" borderId="15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wrapText="1"/>
    </xf>
    <xf numFmtId="0" fontId="14" fillId="0" borderId="0" xfId="0" applyFont="1" applyAlignment="1">
      <alignment/>
    </xf>
    <xf numFmtId="4" fontId="6" fillId="0" borderId="18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2" fillId="33" borderId="14" xfId="0" applyNumberFormat="1" applyFont="1" applyFill="1" applyBorder="1" applyAlignment="1">
      <alignment/>
    </xf>
    <xf numFmtId="4" fontId="6" fillId="0" borderId="17" xfId="0" applyNumberFormat="1" applyFont="1" applyBorder="1" applyAlignment="1">
      <alignment/>
    </xf>
    <xf numFmtId="4" fontId="6" fillId="0" borderId="18" xfId="0" applyNumberFormat="1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0" fontId="3" fillId="0" borderId="11" xfId="0" applyFont="1" applyBorder="1" applyAlignment="1">
      <alignment horizontal="center"/>
    </xf>
    <xf numFmtId="4" fontId="2" fillId="33" borderId="12" xfId="0" applyNumberFormat="1" applyFont="1" applyFill="1" applyBorder="1" applyAlignment="1">
      <alignment/>
    </xf>
    <xf numFmtId="4" fontId="2" fillId="33" borderId="15" xfId="0" applyNumberFormat="1" applyFont="1" applyFill="1" applyBorder="1" applyAlignment="1">
      <alignment/>
    </xf>
    <xf numFmtId="4" fontId="6" fillId="0" borderId="15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7" fillId="0" borderId="0" xfId="0" applyFont="1" applyFill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">
      <pane ySplit="3" topLeftCell="A4" activePane="bottomLeft" state="frozen"/>
      <selection pane="topLeft" activeCell="G1" sqref="G1"/>
      <selection pane="bottomLeft" activeCell="O6" sqref="O6"/>
    </sheetView>
  </sheetViews>
  <sheetFormatPr defaultColWidth="8.796875" defaultRowHeight="14.25"/>
  <cols>
    <col min="1" max="1" width="12" style="0" customWidth="1"/>
    <col min="2" max="2" width="11.3984375" style="0" customWidth="1"/>
    <col min="3" max="4" width="9.8984375" style="0" customWidth="1"/>
    <col min="5" max="6" width="10.8984375" style="0" customWidth="1"/>
    <col min="7" max="7" width="11.09765625" style="0" customWidth="1"/>
    <col min="8" max="8" width="7.19921875" style="0" customWidth="1"/>
    <col min="10" max="10" width="8" style="0" customWidth="1"/>
    <col min="11" max="11" width="7.3984375" style="0" customWidth="1"/>
    <col min="12" max="12" width="6.5" style="0" customWidth="1"/>
    <col min="14" max="14" width="10.59765625" style="0" customWidth="1"/>
  </cols>
  <sheetData>
    <row r="1" spans="1:13" ht="13.5" customHeight="1">
      <c r="A1" s="44" t="s">
        <v>0</v>
      </c>
      <c r="B1" s="44" t="s">
        <v>39</v>
      </c>
      <c r="C1" s="45" t="s">
        <v>1</v>
      </c>
      <c r="D1" s="45" t="s">
        <v>2</v>
      </c>
      <c r="E1" s="44" t="s">
        <v>40</v>
      </c>
      <c r="F1" s="45" t="s">
        <v>3</v>
      </c>
      <c r="G1" s="45"/>
      <c r="H1" s="45"/>
      <c r="I1" s="45"/>
      <c r="J1" s="45"/>
      <c r="K1" s="45"/>
      <c r="L1" s="45"/>
      <c r="M1" s="44" t="s">
        <v>41</v>
      </c>
    </row>
    <row r="2" spans="1:13" ht="60" customHeight="1">
      <c r="A2" s="44"/>
      <c r="B2" s="44"/>
      <c r="C2" s="44"/>
      <c r="D2" s="44"/>
      <c r="E2" s="44"/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44"/>
    </row>
    <row r="3" spans="1:13" ht="14.25">
      <c r="A3" s="2" t="s">
        <v>11</v>
      </c>
      <c r="B3" s="2" t="s">
        <v>12</v>
      </c>
      <c r="C3" s="2" t="s">
        <v>13</v>
      </c>
      <c r="D3" s="2" t="s">
        <v>14</v>
      </c>
      <c r="E3" s="2" t="s">
        <v>15</v>
      </c>
      <c r="F3" s="2" t="s">
        <v>16</v>
      </c>
      <c r="G3" s="2" t="s">
        <v>17</v>
      </c>
      <c r="H3" s="2" t="s">
        <v>18</v>
      </c>
      <c r="I3" s="2" t="s">
        <v>19</v>
      </c>
      <c r="J3" s="2" t="s">
        <v>20</v>
      </c>
      <c r="K3" s="2" t="s">
        <v>21</v>
      </c>
      <c r="L3" s="2" t="s">
        <v>22</v>
      </c>
      <c r="M3" s="40" t="s">
        <v>23</v>
      </c>
    </row>
    <row r="4" spans="1:13" s="5" customFormat="1" ht="25.5">
      <c r="A4" s="3" t="s">
        <v>24</v>
      </c>
      <c r="B4" s="4">
        <f>B6+B8+B9+B7</f>
        <v>4082027.39</v>
      </c>
      <c r="C4" s="4">
        <f aca="true" t="shared" si="0" ref="C4:M4">SUM(C6:C9)</f>
        <v>0</v>
      </c>
      <c r="D4" s="4">
        <f t="shared" si="0"/>
        <v>17229.98</v>
      </c>
      <c r="E4" s="4">
        <f t="shared" si="0"/>
        <v>4064797.41</v>
      </c>
      <c r="F4" s="4">
        <f t="shared" si="0"/>
        <v>4018530.41</v>
      </c>
      <c r="G4" s="4">
        <f t="shared" si="0"/>
        <v>18150</v>
      </c>
      <c r="H4" s="4">
        <f t="shared" si="0"/>
        <v>0</v>
      </c>
      <c r="I4" s="4">
        <f t="shared" si="0"/>
        <v>28117</v>
      </c>
      <c r="J4" s="4">
        <f t="shared" si="0"/>
        <v>0</v>
      </c>
      <c r="K4" s="4">
        <f t="shared" si="0"/>
        <v>0</v>
      </c>
      <c r="L4" s="36">
        <f t="shared" si="0"/>
        <v>0</v>
      </c>
      <c r="M4" s="42">
        <f t="shared" si="0"/>
        <v>66572</v>
      </c>
    </row>
    <row r="5" spans="1:13" ht="14.25">
      <c r="A5" s="6" t="s">
        <v>25</v>
      </c>
      <c r="B5" s="7"/>
      <c r="C5" s="23"/>
      <c r="D5" s="23"/>
      <c r="E5" s="7"/>
      <c r="F5" s="23"/>
      <c r="G5" s="23"/>
      <c r="H5" s="23"/>
      <c r="I5" s="23"/>
      <c r="J5" s="23"/>
      <c r="K5" s="23"/>
      <c r="L5" s="37"/>
      <c r="M5" s="43"/>
    </row>
    <row r="6" spans="1:15" s="11" customFormat="1" ht="14.25">
      <c r="A6" s="8" t="s">
        <v>26</v>
      </c>
      <c r="B6" s="22">
        <v>3919867.39</v>
      </c>
      <c r="C6" s="24">
        <v>0</v>
      </c>
      <c r="D6" s="24">
        <f>2242.4+390+375+367.15+235.43+2800+2600+1000+2000+600+4620</f>
        <v>17229.98</v>
      </c>
      <c r="E6" s="26">
        <f>B6+C6-D6</f>
        <v>3902637.41</v>
      </c>
      <c r="F6" s="24">
        <f>E6-I6</f>
        <v>3874520.41</v>
      </c>
      <c r="G6" s="24">
        <v>0</v>
      </c>
      <c r="H6" s="24">
        <v>0</v>
      </c>
      <c r="I6" s="24">
        <v>28117</v>
      </c>
      <c r="J6" s="24">
        <v>0</v>
      </c>
      <c r="K6" s="24">
        <v>0</v>
      </c>
      <c r="L6" s="38">
        <v>0</v>
      </c>
      <c r="M6" s="29">
        <v>66572</v>
      </c>
      <c r="N6" s="34"/>
      <c r="O6" s="35"/>
    </row>
    <row r="7" spans="1:15" s="11" customFormat="1" ht="24.75" customHeight="1">
      <c r="A7" s="8" t="s">
        <v>27</v>
      </c>
      <c r="B7" s="9">
        <v>144010</v>
      </c>
      <c r="C7" s="12">
        <v>0</v>
      </c>
      <c r="D7" s="12">
        <v>0</v>
      </c>
      <c r="E7" s="27">
        <f>B7+C7-D7</f>
        <v>144010</v>
      </c>
      <c r="F7" s="30">
        <f>E7</f>
        <v>144010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3">
        <v>0</v>
      </c>
      <c r="M7" s="30">
        <v>0</v>
      </c>
      <c r="N7" s="35"/>
      <c r="O7" s="35"/>
    </row>
    <row r="8" spans="1:13" s="11" customFormat="1" ht="14.25">
      <c r="A8" s="8" t="s">
        <v>28</v>
      </c>
      <c r="B8" s="9">
        <v>8335</v>
      </c>
      <c r="C8" s="9">
        <v>0</v>
      </c>
      <c r="D8" s="9">
        <v>0</v>
      </c>
      <c r="E8" s="10">
        <f>B8+C8-D8</f>
        <v>8335</v>
      </c>
      <c r="F8" s="28">
        <v>0</v>
      </c>
      <c r="G8" s="28">
        <v>8335</v>
      </c>
      <c r="H8" s="28">
        <v>0</v>
      </c>
      <c r="I8" s="28">
        <v>0</v>
      </c>
      <c r="J8" s="28">
        <v>0</v>
      </c>
      <c r="K8" s="28">
        <v>0</v>
      </c>
      <c r="L8" s="39">
        <v>0</v>
      </c>
      <c r="M8" s="24">
        <v>0</v>
      </c>
    </row>
    <row r="9" spans="1:13" s="11" customFormat="1" ht="25.5">
      <c r="A9" s="8" t="s">
        <v>29</v>
      </c>
      <c r="B9" s="9">
        <v>9815</v>
      </c>
      <c r="C9" s="9">
        <v>0</v>
      </c>
      <c r="D9" s="9">
        <v>0</v>
      </c>
      <c r="E9" s="9">
        <f>B9+C9-D9</f>
        <v>9815</v>
      </c>
      <c r="F9" s="9">
        <v>0</v>
      </c>
      <c r="G9" s="9">
        <f>E9</f>
        <v>9815</v>
      </c>
      <c r="H9" s="9">
        <v>0</v>
      </c>
      <c r="I9" s="9">
        <v>0</v>
      </c>
      <c r="J9" s="9">
        <v>0</v>
      </c>
      <c r="K9" s="9">
        <v>0</v>
      </c>
      <c r="L9" s="22">
        <v>0</v>
      </c>
      <c r="M9" s="24">
        <v>0</v>
      </c>
    </row>
    <row r="10" spans="1:13" s="5" customFormat="1" ht="26.25" customHeight="1">
      <c r="A10" s="3" t="s">
        <v>30</v>
      </c>
      <c r="B10" s="4">
        <f>B12+B14+B15+B13</f>
        <v>12617158.280000001</v>
      </c>
      <c r="C10" s="4">
        <f aca="true" t="shared" si="1" ref="C10:M10">SUM(C12:C15)</f>
        <v>17046.76</v>
      </c>
      <c r="D10" s="4">
        <f t="shared" si="1"/>
        <v>747335.74</v>
      </c>
      <c r="E10" s="4">
        <f t="shared" si="1"/>
        <v>11886869.3</v>
      </c>
      <c r="F10" s="4">
        <f t="shared" si="1"/>
        <v>11862282.02</v>
      </c>
      <c r="G10" s="4">
        <f t="shared" si="1"/>
        <v>24587.28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1">
        <f t="shared" si="1"/>
        <v>230248.35</v>
      </c>
    </row>
    <row r="11" spans="1:13" ht="14.25">
      <c r="A11" s="6" t="s">
        <v>25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s="11" customFormat="1" ht="14.25">
      <c r="A12" s="8" t="s">
        <v>26</v>
      </c>
      <c r="B12" s="9">
        <v>6641880.75</v>
      </c>
      <c r="C12" s="9">
        <v>0</v>
      </c>
      <c r="D12" s="9">
        <f>86150.51+66744.76+4003.53+38701.39+2392.34+2171.55+3754.29+4801.64+12645.58+236587.53+283188.86+6193.76</f>
        <v>747335.74</v>
      </c>
      <c r="E12" s="9">
        <f>B12+C12-D12</f>
        <v>5894545.01</v>
      </c>
      <c r="F12" s="9">
        <f>E12-G12</f>
        <v>5869957.7299999995</v>
      </c>
      <c r="G12" s="9">
        <v>24587.28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230248.35</v>
      </c>
    </row>
    <row r="13" spans="1:13" s="11" customFormat="1" ht="25.5">
      <c r="A13" s="8" t="s">
        <v>27</v>
      </c>
      <c r="B13" s="25">
        <v>4861123.66</v>
      </c>
      <c r="C13" s="12">
        <v>17046.76</v>
      </c>
      <c r="D13" s="12">
        <v>0</v>
      </c>
      <c r="E13" s="9">
        <f>B13+C13-D13</f>
        <v>4878170.42</v>
      </c>
      <c r="F13" s="12">
        <f>E13</f>
        <v>4878170.42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</row>
    <row r="14" spans="1:13" s="11" customFormat="1" ht="14.25">
      <c r="A14" s="8" t="s">
        <v>28</v>
      </c>
      <c r="B14" s="9">
        <v>425102.82</v>
      </c>
      <c r="C14" s="9">
        <v>0</v>
      </c>
      <c r="D14" s="9">
        <v>0</v>
      </c>
      <c r="E14" s="9">
        <f>B14+C14-D14</f>
        <v>425102.82</v>
      </c>
      <c r="F14" s="9">
        <v>425102.82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</row>
    <row r="15" spans="1:13" s="11" customFormat="1" ht="25.5">
      <c r="A15" s="8" t="s">
        <v>29</v>
      </c>
      <c r="B15" s="9">
        <v>689051.05</v>
      </c>
      <c r="C15" s="9">
        <v>0</v>
      </c>
      <c r="D15" s="9">
        <v>0</v>
      </c>
      <c r="E15" s="9">
        <f>B15+C15-D15</f>
        <v>689051.05</v>
      </c>
      <c r="F15" s="9">
        <v>689051.05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</row>
    <row r="16" spans="1:13" s="5" customFormat="1" ht="26.25" customHeight="1">
      <c r="A16" s="3" t="s">
        <v>31</v>
      </c>
      <c r="B16" s="4">
        <f>B18+B19</f>
        <v>21997765.05</v>
      </c>
      <c r="C16" s="4">
        <f>SUM(C18:C19)</f>
        <v>7523835.02</v>
      </c>
      <c r="D16" s="4">
        <f>SUM(D18:D19)</f>
        <v>0</v>
      </c>
      <c r="E16" s="4">
        <f aca="true" t="shared" si="2" ref="E16:M16">SUM(E18:E19)</f>
        <v>29521600.07</v>
      </c>
      <c r="F16" s="4">
        <f t="shared" si="2"/>
        <v>29521600.07</v>
      </c>
      <c r="G16" s="4">
        <f t="shared" si="2"/>
        <v>0</v>
      </c>
      <c r="H16" s="4">
        <f t="shared" si="2"/>
        <v>0</v>
      </c>
      <c r="I16" s="4">
        <f t="shared" si="2"/>
        <v>0</v>
      </c>
      <c r="J16" s="4">
        <f t="shared" si="2"/>
        <v>0</v>
      </c>
      <c r="K16" s="4">
        <f t="shared" si="2"/>
        <v>0</v>
      </c>
      <c r="L16" s="4">
        <f t="shared" si="2"/>
        <v>0</v>
      </c>
      <c r="M16" s="4">
        <f t="shared" si="2"/>
        <v>0</v>
      </c>
    </row>
    <row r="17" spans="1:13" ht="14.25">
      <c r="A17" s="6" t="s">
        <v>25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s="11" customFormat="1" ht="14.25">
      <c r="A18" s="8" t="s">
        <v>26</v>
      </c>
      <c r="B18" s="9">
        <v>21960407.32</v>
      </c>
      <c r="C18" s="9">
        <v>7523835.02</v>
      </c>
      <c r="D18" s="9">
        <v>0</v>
      </c>
      <c r="E18" s="9">
        <f>B18+C18-D18</f>
        <v>29484242.34</v>
      </c>
      <c r="F18" s="9">
        <f>E18</f>
        <v>29484242.34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</row>
    <row r="19" spans="1:13" s="11" customFormat="1" ht="25.5">
      <c r="A19" s="8" t="s">
        <v>27</v>
      </c>
      <c r="B19" s="9">
        <v>37357.73</v>
      </c>
      <c r="C19" s="9">
        <v>0</v>
      </c>
      <c r="D19" s="9">
        <v>0</v>
      </c>
      <c r="E19" s="9">
        <v>37357.73</v>
      </c>
      <c r="F19" s="9">
        <f>E19</f>
        <v>37357.73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</row>
    <row r="20" spans="1:13" s="5" customFormat="1" ht="38.25" customHeight="1">
      <c r="A20" s="31" t="s">
        <v>32</v>
      </c>
      <c r="B20" s="4">
        <f>B22</f>
        <v>715307.93</v>
      </c>
      <c r="C20" s="4">
        <f>C22</f>
        <v>0</v>
      </c>
      <c r="D20" s="4">
        <f>D22</f>
        <v>0</v>
      </c>
      <c r="E20" s="4">
        <f>E22</f>
        <v>715307.93</v>
      </c>
      <c r="F20" s="4">
        <f>E20</f>
        <v>715307.93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</row>
    <row r="21" spans="1:13" ht="14.25">
      <c r="A21" s="14" t="s">
        <v>25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s="11" customFormat="1" ht="14.25">
      <c r="A22" s="8" t="s">
        <v>26</v>
      </c>
      <c r="B22" s="9">
        <v>715307.93</v>
      </c>
      <c r="C22" s="9">
        <v>0</v>
      </c>
      <c r="D22" s="9">
        <v>0</v>
      </c>
      <c r="E22" s="9">
        <f>B22+C22-D22</f>
        <v>715307.93</v>
      </c>
      <c r="F22" s="9">
        <f>E22</f>
        <v>715307.93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</row>
    <row r="23" spans="1:13" s="5" customFormat="1" ht="38.25" customHeight="1">
      <c r="A23" s="31" t="s">
        <v>46</v>
      </c>
      <c r="B23" s="4">
        <f>B25+B27+B28+B29+B26</f>
        <v>823916.0800000001</v>
      </c>
      <c r="C23" s="4">
        <f aca="true" t="shared" si="3" ref="C23:M23">SUM(C25:C29)</f>
        <v>27180.5</v>
      </c>
      <c r="D23" s="4">
        <f t="shared" si="3"/>
        <v>255236</v>
      </c>
      <c r="E23" s="4">
        <f t="shared" si="3"/>
        <v>595860.5800000001</v>
      </c>
      <c r="F23" s="4">
        <f t="shared" si="3"/>
        <v>130581.28999999998</v>
      </c>
      <c r="G23" s="4">
        <f t="shared" si="3"/>
        <v>0</v>
      </c>
      <c r="H23" s="4">
        <f t="shared" si="3"/>
        <v>0</v>
      </c>
      <c r="I23" s="4">
        <f t="shared" si="3"/>
        <v>0</v>
      </c>
      <c r="J23" s="4">
        <f t="shared" si="3"/>
        <v>0</v>
      </c>
      <c r="K23" s="4">
        <f t="shared" si="3"/>
        <v>0</v>
      </c>
      <c r="L23" s="4">
        <f t="shared" si="3"/>
        <v>0</v>
      </c>
      <c r="M23" s="4">
        <f t="shared" si="3"/>
        <v>11883.45</v>
      </c>
    </row>
    <row r="24" spans="1:13" ht="14.25">
      <c r="A24" s="6" t="s">
        <v>25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s="11" customFormat="1" ht="14.25">
      <c r="A25" s="8" t="s">
        <v>26</v>
      </c>
      <c r="B25" s="9">
        <v>24606.5</v>
      </c>
      <c r="C25" s="9">
        <v>22445</v>
      </c>
      <c r="D25" s="9">
        <v>4077</v>
      </c>
      <c r="E25" s="9">
        <f>B25+C25-D25</f>
        <v>42974.5</v>
      </c>
      <c r="F25" s="9">
        <f>E25</f>
        <v>42974.5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2253.45</v>
      </c>
    </row>
    <row r="26" spans="1:13" s="11" customFormat="1" ht="25.5">
      <c r="A26" s="8" t="s">
        <v>27</v>
      </c>
      <c r="B26" s="9">
        <v>711702.79</v>
      </c>
      <c r="C26" s="12">
        <v>4735.5</v>
      </c>
      <c r="D26" s="12">
        <v>251159</v>
      </c>
      <c r="E26" s="9">
        <f>B26+C26-D26</f>
        <v>465279.29000000004</v>
      </c>
      <c r="F26" s="9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9630</v>
      </c>
    </row>
    <row r="27" spans="1:13" s="11" customFormat="1" ht="14.25">
      <c r="A27" s="8" t="s">
        <v>33</v>
      </c>
      <c r="B27" s="9">
        <v>49894.02</v>
      </c>
      <c r="C27" s="9">
        <v>0</v>
      </c>
      <c r="D27" s="9">
        <v>0</v>
      </c>
      <c r="E27" s="9">
        <f>B27+C27-D27</f>
        <v>49894.02</v>
      </c>
      <c r="F27" s="9">
        <v>49894.02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</row>
    <row r="28" spans="1:14" s="11" customFormat="1" ht="14.25">
      <c r="A28" s="8" t="s">
        <v>28</v>
      </c>
      <c r="B28" s="9">
        <f>28316.73-4300</f>
        <v>24016.73</v>
      </c>
      <c r="C28" s="9">
        <v>0</v>
      </c>
      <c r="D28" s="9">
        <v>0</v>
      </c>
      <c r="E28" s="9">
        <f>B28+C28-D28</f>
        <v>24016.73</v>
      </c>
      <c r="F28" s="9">
        <f>E28</f>
        <v>24016.73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21"/>
    </row>
    <row r="29" spans="1:13" s="11" customFormat="1" ht="25.5">
      <c r="A29" s="8" t="s">
        <v>29</v>
      </c>
      <c r="B29" s="9">
        <v>13696.04</v>
      </c>
      <c r="C29" s="9">
        <v>0</v>
      </c>
      <c r="D29" s="9">
        <v>0</v>
      </c>
      <c r="E29" s="9">
        <f>B29+C29-D29</f>
        <v>13696.04</v>
      </c>
      <c r="F29" s="9">
        <v>13696.04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</row>
    <row r="30" spans="1:13" s="5" customFormat="1" ht="60" customHeight="1">
      <c r="A30" s="31" t="s">
        <v>45</v>
      </c>
      <c r="B30" s="4">
        <f aca="true" t="shared" si="4" ref="B30:M30">B32</f>
        <v>46374.27</v>
      </c>
      <c r="C30" s="4">
        <f t="shared" si="4"/>
        <v>0</v>
      </c>
      <c r="D30" s="4">
        <f t="shared" si="4"/>
        <v>0</v>
      </c>
      <c r="E30" s="4">
        <f t="shared" si="4"/>
        <v>46374.27</v>
      </c>
      <c r="F30" s="4">
        <f t="shared" si="4"/>
        <v>46374.27</v>
      </c>
      <c r="G30" s="4">
        <f t="shared" si="4"/>
        <v>0</v>
      </c>
      <c r="H30" s="4">
        <f t="shared" si="4"/>
        <v>0</v>
      </c>
      <c r="I30" s="4">
        <f t="shared" si="4"/>
        <v>0</v>
      </c>
      <c r="J30" s="4">
        <f t="shared" si="4"/>
        <v>0</v>
      </c>
      <c r="K30" s="4">
        <f t="shared" si="4"/>
        <v>0</v>
      </c>
      <c r="L30" s="4">
        <f t="shared" si="4"/>
        <v>0</v>
      </c>
      <c r="M30" s="4">
        <f t="shared" si="4"/>
        <v>0</v>
      </c>
    </row>
    <row r="31" spans="1:13" ht="14.25">
      <c r="A31" s="6" t="s">
        <v>34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s="11" customFormat="1" ht="14.25">
      <c r="A32" s="8" t="s">
        <v>26</v>
      </c>
      <c r="B32" s="9">
        <v>46374.27</v>
      </c>
      <c r="C32" s="9">
        <v>0</v>
      </c>
      <c r="D32" s="9">
        <v>0</v>
      </c>
      <c r="E32" s="9">
        <f>B32+C32-D32</f>
        <v>46374.27</v>
      </c>
      <c r="F32" s="9">
        <f>E32</f>
        <v>46374.27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</row>
    <row r="33" spans="1:13" s="5" customFormat="1" ht="37.5" customHeight="1">
      <c r="A33" s="31" t="s">
        <v>44</v>
      </c>
      <c r="B33" s="4">
        <f aca="true" t="shared" si="5" ref="B33:M33">B35</f>
        <v>41885.45</v>
      </c>
      <c r="C33" s="4">
        <f t="shared" si="5"/>
        <v>0</v>
      </c>
      <c r="D33" s="4">
        <f t="shared" si="5"/>
        <v>0</v>
      </c>
      <c r="E33" s="4">
        <f t="shared" si="5"/>
        <v>41885.45</v>
      </c>
      <c r="F33" s="4">
        <f t="shared" si="5"/>
        <v>41885.45</v>
      </c>
      <c r="G33" s="4">
        <f t="shared" si="5"/>
        <v>0</v>
      </c>
      <c r="H33" s="4">
        <f t="shared" si="5"/>
        <v>0</v>
      </c>
      <c r="I33" s="4">
        <f t="shared" si="5"/>
        <v>0</v>
      </c>
      <c r="J33" s="4">
        <f t="shared" si="5"/>
        <v>0</v>
      </c>
      <c r="K33" s="4">
        <f t="shared" si="5"/>
        <v>0</v>
      </c>
      <c r="L33" s="4">
        <f t="shared" si="5"/>
        <v>0</v>
      </c>
      <c r="M33" s="4">
        <f t="shared" si="5"/>
        <v>0</v>
      </c>
    </row>
    <row r="34" spans="1:13" ht="14.25">
      <c r="A34" s="14" t="s">
        <v>34</v>
      </c>
      <c r="B34" s="7"/>
      <c r="C34" s="7"/>
      <c r="D34" s="7"/>
      <c r="E34" s="13"/>
      <c r="F34" s="7"/>
      <c r="G34" s="7"/>
      <c r="H34" s="7"/>
      <c r="I34" s="7"/>
      <c r="J34" s="7"/>
      <c r="K34" s="7"/>
      <c r="L34" s="7"/>
      <c r="M34" s="7"/>
    </row>
    <row r="35" spans="1:13" s="11" customFormat="1" ht="14.25">
      <c r="A35" s="8" t="s">
        <v>26</v>
      </c>
      <c r="B35" s="9">
        <v>41885.45</v>
      </c>
      <c r="C35" s="9">
        <v>0</v>
      </c>
      <c r="D35" s="9">
        <v>0</v>
      </c>
      <c r="E35" s="9">
        <f>B35+C35-D35</f>
        <v>41885.45</v>
      </c>
      <c r="F35" s="9">
        <f>E35</f>
        <v>41885.45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</row>
    <row r="36" spans="1:13" s="5" customFormat="1" ht="30" customHeight="1">
      <c r="A36" s="31" t="s">
        <v>43</v>
      </c>
      <c r="B36" s="4">
        <f aca="true" t="shared" si="6" ref="B36:M36">B38</f>
        <v>185055.49</v>
      </c>
      <c r="C36" s="4">
        <f t="shared" si="6"/>
        <v>0</v>
      </c>
      <c r="D36" s="4">
        <f t="shared" si="6"/>
        <v>0</v>
      </c>
      <c r="E36" s="4">
        <f t="shared" si="6"/>
        <v>185055.49</v>
      </c>
      <c r="F36" s="4">
        <f t="shared" si="6"/>
        <v>185055.49</v>
      </c>
      <c r="G36" s="4">
        <f t="shared" si="6"/>
        <v>0</v>
      </c>
      <c r="H36" s="4">
        <f t="shared" si="6"/>
        <v>0</v>
      </c>
      <c r="I36" s="4">
        <f t="shared" si="6"/>
        <v>0</v>
      </c>
      <c r="J36" s="4">
        <f t="shared" si="6"/>
        <v>0</v>
      </c>
      <c r="K36" s="4">
        <f t="shared" si="6"/>
        <v>0</v>
      </c>
      <c r="L36" s="4">
        <f t="shared" si="6"/>
        <v>0</v>
      </c>
      <c r="M36" s="4">
        <f t="shared" si="6"/>
        <v>0</v>
      </c>
    </row>
    <row r="37" spans="1:13" ht="14.25">
      <c r="A37" s="6" t="s">
        <v>25</v>
      </c>
      <c r="B37" s="7"/>
      <c r="C37" s="7"/>
      <c r="D37" s="7"/>
      <c r="E37" s="13"/>
      <c r="F37" s="7"/>
      <c r="G37" s="7"/>
      <c r="H37" s="7"/>
      <c r="I37" s="7"/>
      <c r="J37" s="7"/>
      <c r="K37" s="7"/>
      <c r="L37" s="7"/>
      <c r="M37" s="7"/>
    </row>
    <row r="38" spans="1:13" s="11" customFormat="1" ht="14.25">
      <c r="A38" s="8" t="s">
        <v>26</v>
      </c>
      <c r="B38" s="9">
        <v>185055.49</v>
      </c>
      <c r="C38" s="9">
        <v>0</v>
      </c>
      <c r="D38" s="9">
        <v>0</v>
      </c>
      <c r="E38" s="9">
        <f>B38+C38-D38</f>
        <v>185055.49</v>
      </c>
      <c r="F38" s="9">
        <f>E38</f>
        <v>185055.49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</row>
    <row r="39" spans="1:13" s="5" customFormat="1" ht="59.25" customHeight="1">
      <c r="A39" s="31" t="s">
        <v>42</v>
      </c>
      <c r="B39" s="4">
        <f aca="true" t="shared" si="7" ref="B39:M39">B41+B42</f>
        <v>29119.99</v>
      </c>
      <c r="C39" s="4">
        <f t="shared" si="7"/>
        <v>0</v>
      </c>
      <c r="D39" s="4">
        <f t="shared" si="7"/>
        <v>0</v>
      </c>
      <c r="E39" s="4">
        <f t="shared" si="7"/>
        <v>29119.99</v>
      </c>
      <c r="F39" s="4">
        <f t="shared" si="7"/>
        <v>29119.99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</row>
    <row r="40" spans="1:13" ht="14.25">
      <c r="A40" s="6" t="s">
        <v>25</v>
      </c>
      <c r="B40" s="7"/>
      <c r="C40" s="7"/>
      <c r="D40" s="7"/>
      <c r="E40" s="7">
        <f>B40+C40-D40</f>
        <v>0</v>
      </c>
      <c r="F40" s="7"/>
      <c r="G40" s="7"/>
      <c r="H40" s="7"/>
      <c r="I40" s="7"/>
      <c r="J40" s="7"/>
      <c r="K40" s="7"/>
      <c r="L40" s="7"/>
      <c r="M40" s="7"/>
    </row>
    <row r="41" spans="1:13" s="11" customFormat="1" ht="14.25">
      <c r="A41" s="8" t="s">
        <v>26</v>
      </c>
      <c r="B41" s="9">
        <v>24819.99</v>
      </c>
      <c r="C41" s="9">
        <v>0</v>
      </c>
      <c r="D41" s="9">
        <v>0</v>
      </c>
      <c r="E41" s="9">
        <f>B41+C41-D41</f>
        <v>24819.99</v>
      </c>
      <c r="F41" s="9">
        <f>E41</f>
        <v>24819.99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</row>
    <row r="42" spans="1:13" s="11" customFormat="1" ht="14.25">
      <c r="A42" s="8" t="s">
        <v>28</v>
      </c>
      <c r="B42" s="9">
        <v>4300</v>
      </c>
      <c r="C42" s="9">
        <v>0</v>
      </c>
      <c r="D42" s="9">
        <v>0</v>
      </c>
      <c r="E42" s="9">
        <v>4300</v>
      </c>
      <c r="F42" s="9">
        <v>4300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</row>
    <row r="43" spans="1:13" ht="21.75" customHeight="1">
      <c r="A43" s="15" t="s">
        <v>35</v>
      </c>
      <c r="B43" s="13">
        <f>B4+B10+B16+B23+B30+B33+B36+B39+B20</f>
        <v>40538609.93000001</v>
      </c>
      <c r="C43" s="13">
        <f>C4+C10+C16+C23+C30+C33+C36+C39+C20</f>
        <v>7568062.279999999</v>
      </c>
      <c r="D43" s="13">
        <f>D4+D10+D16+D23+D30+D33+D36+D39+D20</f>
        <v>1019801.72</v>
      </c>
      <c r="E43" s="13">
        <f aca="true" t="shared" si="8" ref="E43:M43">E4+E10+E16+E23+E30+E33+E36+E39+E20</f>
        <v>47086870.49000001</v>
      </c>
      <c r="F43" s="13">
        <f t="shared" si="8"/>
        <v>46550736.92000001</v>
      </c>
      <c r="G43" s="13">
        <f t="shared" si="8"/>
        <v>42737.28</v>
      </c>
      <c r="H43" s="13">
        <f t="shared" si="8"/>
        <v>0</v>
      </c>
      <c r="I43" s="13">
        <f t="shared" si="8"/>
        <v>28117</v>
      </c>
      <c r="J43" s="13">
        <f t="shared" si="8"/>
        <v>0</v>
      </c>
      <c r="K43" s="13">
        <f t="shared" si="8"/>
        <v>0</v>
      </c>
      <c r="L43" s="13">
        <f t="shared" si="8"/>
        <v>0</v>
      </c>
      <c r="M43" s="13">
        <f t="shared" si="8"/>
        <v>308703.8</v>
      </c>
    </row>
    <row r="44" spans="1:13" ht="1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15">
      <c r="A45" s="32" t="s">
        <v>47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13" ht="15">
      <c r="A46" s="16"/>
      <c r="B46" s="46" t="s">
        <v>36</v>
      </c>
      <c r="C46" s="46"/>
      <c r="D46" s="46"/>
      <c r="E46" s="46"/>
      <c r="F46" s="46"/>
      <c r="G46" s="46"/>
      <c r="H46" s="46"/>
      <c r="I46" s="46"/>
      <c r="J46" s="46"/>
      <c r="K46" s="46"/>
      <c r="L46" s="16"/>
      <c r="M46" s="16"/>
    </row>
    <row r="47" spans="1:13" s="20" customFormat="1" ht="6">
      <c r="A47" s="17"/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7"/>
      <c r="M47" s="17"/>
    </row>
    <row r="48" spans="1:13" ht="13.5" customHeight="1">
      <c r="A48" s="47" t="s">
        <v>37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</row>
    <row r="49" spans="1:13" ht="14.2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  <row r="50" spans="1:13" s="20" customFormat="1" ht="6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3.5" customHeight="1">
      <c r="A51" s="47" t="s">
        <v>38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1:13" ht="14.2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</row>
    <row r="54" spans="1:3" ht="14.25" customHeight="1">
      <c r="A54" s="48" t="s">
        <v>48</v>
      </c>
      <c r="B54" s="48"/>
      <c r="C54" s="48"/>
    </row>
  </sheetData>
  <sheetProtection selectLockedCells="1" selectUnlockedCells="1"/>
  <mergeCells count="11">
    <mergeCell ref="B1:B2"/>
    <mergeCell ref="C1:C2"/>
    <mergeCell ref="D1:D2"/>
    <mergeCell ref="E1:E2"/>
    <mergeCell ref="F1:L1"/>
    <mergeCell ref="A51:M52"/>
    <mergeCell ref="A54:C54"/>
    <mergeCell ref="B46:K46"/>
    <mergeCell ref="A48:M49"/>
    <mergeCell ref="M1:M2"/>
    <mergeCell ref="A1:A2"/>
  </mergeCells>
  <printOptions/>
  <pageMargins left="0.4330708661417323" right="0.4330708661417323" top="0.7480314960629921" bottom="0.7480314960629921" header="0.31496062992125984" footer="0.5118110236220472"/>
  <pageSetup horizontalDpi="600" verticalDpi="600" orientation="landscape" paperSize="9" r:id="rId1"/>
  <headerFooter alignWithMargins="0">
    <oddHeader>&amp;C&amp;"Arial,Pogrubiony"&amp;12Wykaz mienia komunalnego Miasta Radziejów na dzień 31.12.2013 rok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MRPC</cp:lastModifiedBy>
  <cp:lastPrinted>2014-03-24T15:15:41Z</cp:lastPrinted>
  <dcterms:created xsi:type="dcterms:W3CDTF">2014-03-17T17:55:29Z</dcterms:created>
  <dcterms:modified xsi:type="dcterms:W3CDTF">2014-03-28T13:36:24Z</dcterms:modified>
  <cp:category/>
  <cp:version/>
  <cp:contentType/>
  <cp:contentStatus/>
</cp:coreProperties>
</file>