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zał. 1" sheetId="1" r:id="rId1"/>
    <sheet name="zał.2" sheetId="2" r:id="rId2"/>
    <sheet name="zał.3" sheetId="3" r:id="rId3"/>
    <sheet name="zał.4" sheetId="4" r:id="rId4"/>
    <sheet name="zał 5" sheetId="5" r:id="rId5"/>
    <sheet name="zał 6" sheetId="6" r:id="rId6"/>
  </sheets>
  <definedNames/>
  <calcPr fullCalcOnLoad="1"/>
</workbook>
</file>

<file path=xl/sharedStrings.xml><?xml version="1.0" encoding="utf-8"?>
<sst xmlns="http://schemas.openxmlformats.org/spreadsheetml/2006/main" count="558" uniqueCount="363">
  <si>
    <t>Dział</t>
  </si>
  <si>
    <t>Rozdział</t>
  </si>
  <si>
    <t>Zmniejsze- nie</t>
  </si>
  <si>
    <t>w tym:</t>
  </si>
  <si>
    <t>z tego:</t>
  </si>
  <si>
    <t>Zwiększe-nie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</si>
  <si>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</si>
  <si>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</si>
  <si>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</si>
  <si>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</si>
  <si>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</si>
  <si>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</si>
  <si>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</si>
  <si>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</si>
  <si>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</si>
  <si>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</si>
  <si>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</si>
  <si>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</si>
  <si>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</si>
  <si>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</si>
  <si>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</si>
  <si>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6050  6057  6059</t>
  </si>
  <si>
    <t>A.      
B.
C.
…</t>
  </si>
  <si>
    <t>Urząd Miasta Radziejów</t>
  </si>
  <si>
    <t>2.</t>
  </si>
  <si>
    <t>6050  6057     6059</t>
  </si>
  <si>
    <t>3.</t>
  </si>
  <si>
    <t>4.</t>
  </si>
  <si>
    <t>5.</t>
  </si>
  <si>
    <t>6.</t>
  </si>
  <si>
    <t>A.  
B.
C.                  …</t>
  </si>
  <si>
    <t>7.</t>
  </si>
  <si>
    <t>8.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</si>
  <si>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</si>
  <si>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</si>
  <si>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</si>
  <si>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</si>
  <si>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</si>
  <si>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</si>
  <si>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
ogółem
(6+10)</t>
  </si>
  <si>
    <t>Wydatki
bieżące</t>
  </si>
  <si>
    <t>Wydatki
majątkowe</t>
  </si>
  <si>
    <t>Treść</t>
  </si>
  <si>
    <t>Klasyfi- kacja
§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</si>
  <si>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</si>
  <si>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</si>
  <si>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</si>
  <si>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</si>
  <si>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</si>
  <si>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</si>
  <si>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</si>
  <si>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</si>
  <si>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</si>
  <si>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</si>
  <si>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</si>
  <si>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</si>
  <si>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</si>
  <si>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</si>
  <si>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</si>
  <si>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</si>
  <si>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</si>
  <si>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</si>
  <si>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</si>
  <si>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</si>
  <si>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</si>
  <si>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</si>
  <si>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</si>
  <si>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</si>
  <si>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</si>
  <si>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</si>
  <si>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</si>
  <si>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</si>
  <si>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</si>
  <si>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</si>
  <si>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</si>
  <si>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r>
      <t>Zakup sprzętu i wdrożenie projektu pn. "</t>
    </r>
    <r>
      <rPr>
        <i/>
        <sz val="8"/>
        <rFont val="Arial"/>
        <family val="2"/>
      </rPr>
      <t>Infostrada Kujaw i Pomorza</t>
    </r>
    <r>
      <rPr>
        <sz val="8"/>
        <rFont val="Arial"/>
        <family val="2"/>
      </rPr>
      <t>" (wkład Partnera)</t>
    </r>
  </si>
  <si>
    <t xml:space="preserve">A.  
B.
C.               </t>
  </si>
  <si>
    <t>Spłaty pożyczek otrzymanych na finansowanie zadań realizowanych z udziałem środków pochodzących z budżetu UE</t>
  </si>
  <si>
    <t>Zadania inwestycyjne w 2014 r.</t>
  </si>
  <si>
    <t>Zakup urządzenia zabezpieczającego sieć informatyczną</t>
  </si>
  <si>
    <t>Rozbudowa stacji uzdatniania wody przy ul. Rolniczej w Radziejowie (dokumentacja)</t>
  </si>
  <si>
    <t>Termomodernizacja budynku Miejskiego Ośrodka Sportu i Rekreacji w Radziejowie</t>
  </si>
  <si>
    <t>Dotacja celowa dla Radziejowskiego Domu Kultury na modernizację łazienki</t>
  </si>
  <si>
    <t>*</t>
  </si>
  <si>
    <t>Budowa oświetlenia ulicznego przy ul. Działkowej, ul.Wyzwolenia w Radziejowie</t>
  </si>
  <si>
    <t>rok budżetowy 2014 (8+9+10+11)</t>
  </si>
  <si>
    <t>Przychody i rozchody budżetu w 2014 roku</t>
  </si>
  <si>
    <t>Plan  na 2014 rok</t>
  </si>
  <si>
    <t>A.   
B.
C.
…</t>
  </si>
  <si>
    <t xml:space="preserve">Przebudowa drogi gminnej w               ul. Żytniej w Radziejowie </t>
  </si>
  <si>
    <t>Zakup programów komputerowych</t>
  </si>
  <si>
    <t>Miejski Zespół Szkół Radziejów</t>
  </si>
  <si>
    <t>Przebudowa chodnika w ul. Sportowej w Radziejowie</t>
  </si>
  <si>
    <t>Budowa oświetlenia ulicznego w ul. Komunalnej w Radziejowie</t>
  </si>
  <si>
    <t>Budowa sieci wodociągowej w Radziejowie I etap (dokumentacja)</t>
  </si>
  <si>
    <t>Budowa sieci wodociagowej od ul. Sportowej do ul. Armii Krajowej w Radziejowie</t>
  </si>
  <si>
    <t>Budowa sieci kanalizacji sanitarnej i sieci wodociągowej w Radziejowie III etap</t>
  </si>
  <si>
    <t>Zakup działki gruntu przy ul. Rolniczej w Radziejowie</t>
  </si>
  <si>
    <t>Budowa oświetlenia ulicznego przy ul. Szpitalnej w Radziejowie</t>
  </si>
  <si>
    <t>§</t>
  </si>
  <si>
    <t>Przed zmianą</t>
  </si>
  <si>
    <t>Zmiana</t>
  </si>
  <si>
    <t>Po zmianie</t>
  </si>
  <si>
    <t>700</t>
  </si>
  <si>
    <t>Gospodarka mieszkaniowa</t>
  </si>
  <si>
    <t>70005</t>
  </si>
  <si>
    <t>Gospodarka gruntami i nieruchomościami</t>
  </si>
  <si>
    <t>0,00</t>
  </si>
  <si>
    <t>801</t>
  </si>
  <si>
    <t>Oświata i wychowanie</t>
  </si>
  <si>
    <t>900</t>
  </si>
  <si>
    <t>Gospodarka komunalna i ochrona środowiska</t>
  </si>
  <si>
    <t>90001</t>
  </si>
  <si>
    <t>Gospodarka ściekowa i ochrona wód</t>
  </si>
  <si>
    <t>926</t>
  </si>
  <si>
    <t>Kultura fizyczna</t>
  </si>
  <si>
    <t>92601</t>
  </si>
  <si>
    <t>Obiekty sportowe</t>
  </si>
  <si>
    <t>Razem:</t>
  </si>
  <si>
    <t>600</t>
  </si>
  <si>
    <t>Transport i łączność</t>
  </si>
  <si>
    <t>60016</t>
  </si>
  <si>
    <t>Drogi publiczne gminne</t>
  </si>
  <si>
    <t>dochody bieżące</t>
  </si>
  <si>
    <t>dochody majątkowe</t>
  </si>
  <si>
    <t>Paragraf</t>
  </si>
  <si>
    <t>4170</t>
  </si>
  <si>
    <t>Wynagrodzenia bezosobowe</t>
  </si>
  <si>
    <t>6050</t>
  </si>
  <si>
    <t>Wydatki inwestycyjne jednostek budżetowych</t>
  </si>
  <si>
    <t>4300</t>
  </si>
  <si>
    <t>Zakup usług pozostałych</t>
  </si>
  <si>
    <t>757</t>
  </si>
  <si>
    <t>Obsługa długu publicznego</t>
  </si>
  <si>
    <t>Pozostała działalność</t>
  </si>
  <si>
    <t>1 500,00</t>
  </si>
  <si>
    <t>20 000,00</t>
  </si>
  <si>
    <t>4210</t>
  </si>
  <si>
    <t>Zakup materiałów i wyposażenia</t>
  </si>
  <si>
    <t>wydatki bieżące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</si>
  <si>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</si>
  <si>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</si>
  <si>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</si>
  <si>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</si>
  <si>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</si>
  <si>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</si>
  <si>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</si>
  <si>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wydatki majątkowe</t>
  </si>
  <si>
    <t>na programy finansowane z udziałem środków europejskich</t>
  </si>
  <si>
    <t>Przebudowa drogi gminnej w ul.Komunalnej w Radziejowie (dokumentacja)</t>
  </si>
  <si>
    <t>Budowa parkingu przy                        ul. Szkolnej w Radziejowie (dokumentacja)</t>
  </si>
  <si>
    <t xml:space="preserve">Zagospodarowanie terenu wokół budynków mieszkanych przy ul. 1-go Maja w Radziejowie </t>
  </si>
  <si>
    <t>Dotacja celowa na pomoc finansową dla Powiatu radziejowskiego na dofinansowanie inwestycji w SP ZOZ Radziejów</t>
  </si>
  <si>
    <t>Dotacja celowa dla Radziejowskiego Domu Kultury na zakup nieruchomości</t>
  </si>
  <si>
    <t>Dotacja celowa dla Miejskiej i Powiatowej Biblioteki Publicznej w Radziejowie na zakup nieruchomości</t>
  </si>
  <si>
    <t>Przebudowa i remont stadionu i budynku Miejskiego Ośrodka Sportu Rekreacji w Radziejowie</t>
  </si>
  <si>
    <t>1 000,00</t>
  </si>
  <si>
    <t>Zmiany w planie wydatków budżetu gminy Miasto Radziejów na 2014 rok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</si>
  <si>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</si>
  <si>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</si>
  <si>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</si>
  <si>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</si>
  <si>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 xml:space="preserve">Dotacja celowa dla Miejskiej i Ochotniczej Straży Pożarnej w Radziejowie </t>
  </si>
  <si>
    <t>A.      
B.
C. RPO 50%</t>
  </si>
  <si>
    <t>Nabycie nieruchomości gruntowej położonej przy ul.Bema wRadziejowie</t>
  </si>
  <si>
    <t>Budowa studni głębinowej przy ul. Brzeskiej w Radziejowie</t>
  </si>
  <si>
    <t>Budowa kanalizacji deszczowej na działce nr 1250/4 i nr 1250/1 w Radziejowie</t>
  </si>
  <si>
    <t>Utworzenie zaplecza gospodarczego na potrzeby Urzędu Miasta z zakresu gospodarki komunalnej</t>
  </si>
  <si>
    <t>Urządzenie cmentarza komunalnego</t>
  </si>
  <si>
    <t>dotacja ze środków Funduszu Rozwoju Kultury Fizycznej została zaplanowana w WPF po stronie dochodów w latach 2014 i 2016 roku, łącznie kwota 698 000 zł.</t>
  </si>
  <si>
    <t xml:space="preserve">A.        
B. 215 000
C. </t>
  </si>
  <si>
    <t>0690</t>
  </si>
  <si>
    <t>Wpływy z różnych opłat</t>
  </si>
  <si>
    <t>- 10 000,00</t>
  </si>
  <si>
    <t>4110</t>
  </si>
  <si>
    <t>Składki na ubezpieczenia społeczne</t>
  </si>
  <si>
    <t>4120</t>
  </si>
  <si>
    <t>Składki na Fundusz Pracy</t>
  </si>
  <si>
    <t>6060</t>
  </si>
  <si>
    <t>Wydatki na zakupy inwestycyjne jednostek budżetowych</t>
  </si>
  <si>
    <t>4010</t>
  </si>
  <si>
    <t>Wynagrodzenia osobowe pracowników</t>
  </si>
  <si>
    <t>4440</t>
  </si>
  <si>
    <t>Odpisy na zakładowy fundusz świadczeń socjalnych</t>
  </si>
  <si>
    <t>- 3 000,00</t>
  </si>
  <si>
    <t>Zakup sprzętu sportowego</t>
  </si>
  <si>
    <t>852</t>
  </si>
  <si>
    <t>Pomoc społeczna</t>
  </si>
  <si>
    <t>739 943,00</t>
  </si>
  <si>
    <t>545 867,00</t>
  </si>
  <si>
    <t>112 222,00</t>
  </si>
  <si>
    <t>15 822,00</t>
  </si>
  <si>
    <t>6 332 295,24</t>
  </si>
  <si>
    <t>80110</t>
  </si>
  <si>
    <t>Gimnazja</t>
  </si>
  <si>
    <t>1 397 039,00</t>
  </si>
  <si>
    <t>4040</t>
  </si>
  <si>
    <t>2 023 077,37</t>
  </si>
  <si>
    <t>498 457,00</t>
  </si>
  <si>
    <t>438 957,00</t>
  </si>
  <si>
    <t>010</t>
  </si>
  <si>
    <t>01095</t>
  </si>
  <si>
    <t>743 124,24</t>
  </si>
  <si>
    <t>85228</t>
  </si>
  <si>
    <t>Usługi opiekuńcze i specjalistyczne usługi opiekuńcze</t>
  </si>
  <si>
    <t>43 442,00</t>
  </si>
  <si>
    <t>249 357,37</t>
  </si>
  <si>
    <t>Zmiany w planie dochodów budżetu Gminy Miasto Radziejów na 2014 rok</t>
  </si>
  <si>
    <t>Zwiększenie</t>
  </si>
  <si>
    <t>Zmniejszenie</t>
  </si>
  <si>
    <t xml:space="preserve">Dział </t>
  </si>
  <si>
    <t>Nabycie nieruchomości gruntowej położonej przy ul. Szkolnej w Radziejowie</t>
  </si>
  <si>
    <t>Budowa hali sportowej w Radziejowie przy Miejskim Zespole Szkół (uprzednio prowadzone jako zadanie "Budowa sali gimnastycznej  w Radziejowie")</t>
  </si>
  <si>
    <t>10 000,00</t>
  </si>
  <si>
    <t>860 294,00</t>
  </si>
  <si>
    <t>2 129 134,00</t>
  </si>
  <si>
    <t>56 528,00</t>
  </si>
  <si>
    <t>Przebudowa drogi gminnej w ul. Ogrodowej i ul. 20-go Stycznia w Radziejowie (I etap) wraz z zakupem przecinarki</t>
  </si>
  <si>
    <t>Zakup nieruchomości zabudo- wanej przy ul.Toruńska 17 w Radziejowie</t>
  </si>
  <si>
    <t>Plan na 2012 r.</t>
  </si>
  <si>
    <t>I.</t>
  </si>
  <si>
    <t xml:space="preserve">Środki niewykorzystane w 2013 roku </t>
  </si>
  <si>
    <t>II.</t>
  </si>
  <si>
    <t>Dochody</t>
  </si>
  <si>
    <t>III.</t>
  </si>
  <si>
    <t>Wydatki</t>
  </si>
  <si>
    <t>Wydatki bieżące</t>
  </si>
  <si>
    <t xml:space="preserve">Zakup materiałów i wyposażenia </t>
  </si>
  <si>
    <t>Wydatki majątkowe</t>
  </si>
  <si>
    <t>Uzasadnienie:</t>
  </si>
  <si>
    <t xml:space="preserve">W dochodach zaplanowano wpływy z opłat za korzystanie ze środowiska, które przeznacza się na finansowanie niżej wymienionych wydatków:   </t>
  </si>
  <si>
    <t>Dochody i wydatki związane z realizacją zadań z zakresu administracji rządowej i innych zadań zleconych odrębnymi ustawami w 2014 r.</t>
  </si>
  <si>
    <t>Dotacje
ogółem</t>
  </si>
  <si>
    <t xml:space="preserve">wynagrodzenia i pochodne od wynagrodzeń </t>
  </si>
  <si>
    <t>85212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</si>
  <si>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</si>
  <si>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</si>
  <si>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</si>
  <si>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</si>
  <si>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</si>
  <si>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</si>
  <si>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</si>
  <si>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736 943,00</t>
  </si>
  <si>
    <t>542 867,00</t>
  </si>
  <si>
    <t>4270</t>
  </si>
  <si>
    <t>Zakup usług remontowych</t>
  </si>
  <si>
    <t>75 000,00</t>
  </si>
  <si>
    <t>72 000,00</t>
  </si>
  <si>
    <t>445 382,00</t>
  </si>
  <si>
    <t>465 382,00</t>
  </si>
  <si>
    <t>98 943,00</t>
  </si>
  <si>
    <t>118 943,00</t>
  </si>
  <si>
    <t>754</t>
  </si>
  <si>
    <t>Bezpieczeństwo publiczne i ochrona przeciwpożarowa</t>
  </si>
  <si>
    <t>132 491,00</t>
  </si>
  <si>
    <t>122 491,00</t>
  </si>
  <si>
    <t>75495</t>
  </si>
  <si>
    <t>13 993,00</t>
  </si>
  <si>
    <t>3 993,00</t>
  </si>
  <si>
    <t>- 7 727,00</t>
  </si>
  <si>
    <t>104 495,00</t>
  </si>
  <si>
    <t>8 095,00</t>
  </si>
  <si>
    <t>9 106,00</t>
  </si>
  <si>
    <t>6 341 401,24</t>
  </si>
  <si>
    <t>1 406 145,00</t>
  </si>
  <si>
    <t>4011</t>
  </si>
  <si>
    <t>4111</t>
  </si>
  <si>
    <t>705,00</t>
  </si>
  <si>
    <t>4121</t>
  </si>
  <si>
    <t>101,00</t>
  </si>
  <si>
    <t>4171</t>
  </si>
  <si>
    <t>3 100,00</t>
  </si>
  <si>
    <t>4211</t>
  </si>
  <si>
    <t>4221</t>
  </si>
  <si>
    <t>Zakup środków żywności</t>
  </si>
  <si>
    <t>400,00</t>
  </si>
  <si>
    <t>4241</t>
  </si>
  <si>
    <t>Zakup pomocy naukowych, dydaktycznych i książek</t>
  </si>
  <si>
    <t>500,00</t>
  </si>
  <si>
    <t>4301</t>
  </si>
  <si>
    <t>1 800,00</t>
  </si>
  <si>
    <t>5 088 414,74</t>
  </si>
  <si>
    <t>50 228,00</t>
  </si>
  <si>
    <t>5 138 642,74</t>
  </si>
  <si>
    <t>85206</t>
  </si>
  <si>
    <t>Wspieranie rodziny</t>
  </si>
  <si>
    <t>23 886,00</t>
  </si>
  <si>
    <t>4410</t>
  </si>
  <si>
    <t>Podróże służbowe krajowe</t>
  </si>
  <si>
    <t>534,00</t>
  </si>
  <si>
    <t>- 134,00</t>
  </si>
  <si>
    <t>547,00</t>
  </si>
  <si>
    <t>134,00</t>
  </si>
  <si>
    <t>681,00</t>
  </si>
  <si>
    <t>Świadczenia rodzinne, świadczenia z funduszu alimentacyjneego oraz składki na ubezpieczenia emerytalne i rentowe z ubezpieczenia społecznego</t>
  </si>
  <si>
    <t>3 124 716,00</t>
  </si>
  <si>
    <t>52 119,00</t>
  </si>
  <si>
    <t>3 176 835,00</t>
  </si>
  <si>
    <t>3110</t>
  </si>
  <si>
    <t>Świadczenia społeczne</t>
  </si>
  <si>
    <t>2 837 647,00</t>
  </si>
  <si>
    <t>50 600,00</t>
  </si>
  <si>
    <t>2 888 247,00</t>
  </si>
  <si>
    <t>4 050,00</t>
  </si>
  <si>
    <t>1 519,00</t>
  </si>
  <si>
    <t>5 569,00</t>
  </si>
  <si>
    <t>134 063,00</t>
  </si>
  <si>
    <t>- 1 891,00</t>
  </si>
  <si>
    <t>132 172,00</t>
  </si>
  <si>
    <t>15 230,00</t>
  </si>
  <si>
    <t>38 192,00</t>
  </si>
  <si>
    <t>- 20 500,00</t>
  </si>
  <si>
    <t>2 002 577,37</t>
  </si>
  <si>
    <t>477 957,00</t>
  </si>
  <si>
    <t>418 457,00</t>
  </si>
  <si>
    <t>6 000,00</t>
  </si>
  <si>
    <t>2 135 134,00</t>
  </si>
  <si>
    <t>866 294,00</t>
  </si>
  <si>
    <t>3 000,00</t>
  </si>
  <si>
    <t>59 528,00</t>
  </si>
  <si>
    <t>23 000,00</t>
  </si>
  <si>
    <t>20 820 764,50</t>
  </si>
  <si>
    <t>44 107,00</t>
  </si>
  <si>
    <t>20 864 871,50</t>
  </si>
  <si>
    <t>58 235,00</t>
  </si>
  <si>
    <t>801 359,24</t>
  </si>
  <si>
    <t>372,00</t>
  </si>
  <si>
    <t>58 607,00</t>
  </si>
  <si>
    <t>2701</t>
  </si>
  <si>
    <t>Środki na dofinansowanie własnych zadań bieżących gmin (związków gmin), powiatów (związków powiatów), samorządów województw, pozyskane z innych źródeł</t>
  </si>
  <si>
    <t>3 964 790,74</t>
  </si>
  <si>
    <t>4 015 018,74</t>
  </si>
  <si>
    <t>3 121 485,00</t>
  </si>
  <si>
    <t>3 173 604,00</t>
  </si>
  <si>
    <t>2010</t>
  </si>
  <si>
    <t>Dotacje celowe otrzymane z budżetu państwa na realizację zadań bieżących z zakresu administracji rządowej oraz innych zadań zleconych gminie (związkom gmin) ustawami</t>
  </si>
  <si>
    <t>3 107 385,00</t>
  </si>
  <si>
    <t>3 159 504,00</t>
  </si>
  <si>
    <t>41 551,00</t>
  </si>
  <si>
    <t>28 792,00</t>
  </si>
  <si>
    <t>26 901,00</t>
  </si>
  <si>
    <t>6 500,00</t>
  </si>
  <si>
    <t>255 857,37</t>
  </si>
  <si>
    <t>90019</t>
  </si>
  <si>
    <t>Wpływy i wydatki związane z gromadzeniem środków z opłat i kar za korzystanie ze środowiska</t>
  </si>
  <si>
    <t>16 500,00</t>
  </si>
  <si>
    <t>18 921 908,50</t>
  </si>
  <si>
    <t>114 963,00</t>
  </si>
  <si>
    <t>19 036 871,50</t>
  </si>
  <si>
    <t>Plan dochodów i wydatków finansowanych z opłat za korzystanie ze środowiska w 2014 roku</t>
  </si>
  <si>
    <t>Plan przed zmianą</t>
  </si>
  <si>
    <t>Plan po zmianie na 2014 rok</t>
  </si>
  <si>
    <t>Wydatki nwestycyjne jednostek budżetowych</t>
  </si>
  <si>
    <t xml:space="preserve">na zakup drzew, krzewów, kwiatów, nasion traw, środków ochrony roślin, usług związanych z ochroną i pielęgnacją drzewostanów oraz na przygotowanie dokumentacji przedsięwzięcia pn. "Budowa sieci kanalizacji sanitarnej i sieci wodociagowej w Radziejowie III etap". </t>
  </si>
  <si>
    <t>Przebudowa dróg gminnych wraz z budową i przebudową chodników oraz parkingów</t>
  </si>
  <si>
    <t xml:space="preserve">Termomodernizacja budynku administracyjnego przy                    ul. Kościuszki 20/22  w Radziejowie </t>
  </si>
  <si>
    <t>Realizacja systemu innowacyjnej edukacji w województwie kujawsko-pomorskim</t>
  </si>
  <si>
    <t>Modernizacja pomieszczeń w budynku Szkoły Podstawowej w Radziejowie</t>
  </si>
  <si>
    <t>Nakłady do poniesienia w następnych latach</t>
  </si>
  <si>
    <t>- 656,00</t>
  </si>
  <si>
    <t>14 574,00</t>
  </si>
  <si>
    <t>- 1 235,00</t>
  </si>
  <si>
    <t>36 957,00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</si>
</sst>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77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sz val="8.5"/>
      <name val="Arial"/>
      <family val="2"/>
    </font>
    <font>
      <b/>
      <i/>
      <sz val="10"/>
      <name val="Arial CE"/>
      <family val="0"/>
    </font>
    <font>
      <sz val="8.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b/>
      <i/>
      <sz val="12"/>
      <name val="Arial CE"/>
      <family val="2"/>
    </font>
    <font>
      <b/>
      <sz val="12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9" fontId="0" fillId="0" borderId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1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11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1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4" fillId="0" borderId="12" xfId="0" applyNumberFormat="1" applyFont="1" applyFill="1" applyBorder="1" applyAlignment="1" applyProtection="1">
      <alignment horizontal="left"/>
      <protection locked="0"/>
    </xf>
    <xf numFmtId="0" fontId="25" fillId="0" borderId="12" xfId="0" applyNumberFormat="1" applyFont="1" applyFill="1" applyBorder="1" applyAlignment="1" applyProtection="1">
      <alignment horizontal="left"/>
      <protection locked="0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49" fontId="26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24" fillId="0" borderId="12" xfId="0" applyNumberFormat="1" applyFont="1" applyFill="1" applyBorder="1" applyAlignment="1" applyProtection="1">
      <alignment horizontal="right"/>
      <protection locked="0"/>
    </xf>
    <xf numFmtId="0" fontId="24" fillId="0" borderId="12" xfId="0" applyNumberFormat="1" applyFont="1" applyFill="1" applyBorder="1" applyAlignment="1" applyProtection="1">
      <alignment horizontal="left" wrapText="1"/>
      <protection locked="0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49" fontId="2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49" fontId="3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3" fontId="29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27" fillId="0" borderId="11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horizontal="center" vertical="center"/>
    </xf>
    <xf numFmtId="1" fontId="32" fillId="0" borderId="11" xfId="0" applyNumberFormat="1" applyFont="1" applyBorder="1" applyAlignment="1">
      <alignment horizontal="center" vertical="center"/>
    </xf>
    <xf numFmtId="4" fontId="32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27" fillId="0" borderId="11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32" fillId="0" borderId="10" xfId="0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32" fillId="0" borderId="10" xfId="0" applyNumberFormat="1" applyFont="1" applyBorder="1" applyAlignment="1">
      <alignment horizontal="center" vertical="center"/>
    </xf>
    <xf numFmtId="4" fontId="32" fillId="0" borderId="14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3" fontId="32" fillId="0" borderId="10" xfId="0" applyNumberFormat="1" applyFont="1" applyBorder="1" applyAlignment="1">
      <alignment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0" applyNumberFormat="1" applyFont="1" applyFill="1" applyBorder="1" applyAlignment="1" applyProtection="1">
      <alignment horizontal="left"/>
      <protection locked="0"/>
    </xf>
    <xf numFmtId="3" fontId="14" fillId="0" borderId="12" xfId="0" applyNumberFormat="1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/>
    </xf>
    <xf numFmtId="3" fontId="29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32" fillId="0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40" fillId="0" borderId="12" xfId="0" applyNumberFormat="1" applyFont="1" applyFill="1" applyBorder="1" applyAlignment="1" applyProtection="1">
      <alignment horizontal="left"/>
      <protection locked="0"/>
    </xf>
    <xf numFmtId="0" fontId="41" fillId="0" borderId="12" xfId="0" applyFont="1" applyBorder="1" applyAlignment="1">
      <alignment horizontal="left"/>
    </xf>
    <xf numFmtId="0" fontId="32" fillId="0" borderId="12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4" fontId="25" fillId="0" borderId="20" xfId="0" applyNumberFormat="1" applyFont="1" applyFill="1" applyBorder="1" applyAlignment="1" applyProtection="1">
      <alignment horizontal="right"/>
      <protection locked="0"/>
    </xf>
    <xf numFmtId="4" fontId="28" fillId="0" borderId="20" xfId="0" applyNumberFormat="1" applyFont="1" applyBorder="1" applyAlignment="1">
      <alignment horizontal="right"/>
    </xf>
    <xf numFmtId="49" fontId="3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3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 applyProtection="1">
      <alignment horizontal="right"/>
      <protection locked="0"/>
    </xf>
    <xf numFmtId="4" fontId="30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4" fontId="28" fillId="0" borderId="12" xfId="0" applyNumberFormat="1" applyFont="1" applyBorder="1" applyAlignment="1">
      <alignment horizontal="right"/>
    </xf>
    <xf numFmtId="0" fontId="42" fillId="0" borderId="12" xfId="0" applyNumberFormat="1" applyFont="1" applyFill="1" applyBorder="1" applyAlignment="1" applyProtection="1">
      <alignment horizontal="left"/>
      <protection locked="0"/>
    </xf>
    <xf numFmtId="49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1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.421875" style="173" customWidth="1"/>
    <col min="2" max="2" width="7.7109375" style="173" customWidth="1"/>
    <col min="3" max="3" width="9.00390625" style="173" customWidth="1"/>
    <col min="4" max="4" width="0.9921875" style="173" customWidth="1"/>
    <col min="5" max="5" width="9.140625" style="173" customWidth="1"/>
    <col min="6" max="6" width="55.421875" style="173" customWidth="1"/>
    <col min="7" max="8" width="19.7109375" style="173" customWidth="1"/>
    <col min="9" max="9" width="5.7109375" style="173" customWidth="1"/>
    <col min="10" max="10" width="13.7109375" style="173" customWidth="1"/>
    <col min="11" max="16384" width="9.140625" style="173" customWidth="1"/>
  </cols>
  <sheetData>
    <row r="1" spans="1:10" ht="26.2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spans="2:10" ht="34.5" customHeight="1">
      <c r="B2" s="209" t="s">
        <v>207</v>
      </c>
      <c r="C2" s="209"/>
      <c r="D2" s="209"/>
      <c r="E2" s="209"/>
      <c r="F2" s="209"/>
      <c r="G2" s="209"/>
      <c r="H2" s="210"/>
      <c r="I2" s="210"/>
      <c r="J2" s="210"/>
    </row>
    <row r="3" spans="2:10" ht="16.5" customHeight="1">
      <c r="B3" s="209"/>
      <c r="C3" s="209"/>
      <c r="D3" s="209"/>
      <c r="E3" s="209"/>
      <c r="F3" s="209"/>
      <c r="G3" s="209"/>
      <c r="H3" s="211"/>
      <c r="I3" s="211"/>
      <c r="J3" s="211"/>
    </row>
    <row r="4" spans="2:10" ht="21" customHeight="1">
      <c r="B4" s="88" t="s">
        <v>210</v>
      </c>
      <c r="C4" s="212" t="s">
        <v>1</v>
      </c>
      <c r="D4" s="213"/>
      <c r="E4" s="88" t="s">
        <v>125</v>
      </c>
      <c r="F4" s="88" t="s">
        <v>42</v>
      </c>
      <c r="G4" s="88" t="s">
        <v>100</v>
      </c>
      <c r="H4" s="89" t="s">
        <v>101</v>
      </c>
      <c r="I4" s="214" t="s">
        <v>102</v>
      </c>
      <c r="J4" s="214"/>
    </row>
    <row r="5" spans="2:10" ht="16.5" customHeight="1">
      <c r="B5" s="175" t="s">
        <v>108</v>
      </c>
      <c r="C5" s="206"/>
      <c r="D5" s="206"/>
      <c r="E5" s="175"/>
      <c r="F5" s="176" t="s">
        <v>109</v>
      </c>
      <c r="G5" s="177" t="s">
        <v>202</v>
      </c>
      <c r="H5" s="177" t="s">
        <v>324</v>
      </c>
      <c r="I5" s="207" t="s">
        <v>325</v>
      </c>
      <c r="J5" s="207"/>
    </row>
    <row r="6" spans="2:10" ht="16.5" customHeight="1">
      <c r="B6" s="178"/>
      <c r="C6" s="208" t="s">
        <v>193</v>
      </c>
      <c r="D6" s="208"/>
      <c r="E6" s="180"/>
      <c r="F6" s="181" t="s">
        <v>194</v>
      </c>
      <c r="G6" s="92" t="s">
        <v>326</v>
      </c>
      <c r="H6" s="92" t="s">
        <v>324</v>
      </c>
      <c r="I6" s="200" t="s">
        <v>327</v>
      </c>
      <c r="J6" s="200"/>
    </row>
    <row r="7" spans="2:10" ht="37.5" customHeight="1">
      <c r="B7" s="182"/>
      <c r="C7" s="199"/>
      <c r="D7" s="199"/>
      <c r="E7" s="179" t="s">
        <v>328</v>
      </c>
      <c r="F7" s="181" t="s">
        <v>329</v>
      </c>
      <c r="G7" s="92" t="s">
        <v>107</v>
      </c>
      <c r="H7" s="92" t="s">
        <v>324</v>
      </c>
      <c r="I7" s="200" t="s">
        <v>324</v>
      </c>
      <c r="J7" s="200"/>
    </row>
    <row r="8" spans="2:10" ht="16.5" customHeight="1">
      <c r="B8" s="175" t="s">
        <v>186</v>
      </c>
      <c r="C8" s="206"/>
      <c r="D8" s="206"/>
      <c r="E8" s="175"/>
      <c r="F8" s="176" t="s">
        <v>187</v>
      </c>
      <c r="G8" s="177" t="s">
        <v>330</v>
      </c>
      <c r="H8" s="177" t="s">
        <v>282</v>
      </c>
      <c r="I8" s="207" t="s">
        <v>331</v>
      </c>
      <c r="J8" s="207"/>
    </row>
    <row r="9" spans="2:10" ht="30" customHeight="1">
      <c r="B9" s="178"/>
      <c r="C9" s="208" t="s">
        <v>234</v>
      </c>
      <c r="D9" s="208"/>
      <c r="E9" s="180"/>
      <c r="F9" s="181" t="s">
        <v>294</v>
      </c>
      <c r="G9" s="92" t="s">
        <v>332</v>
      </c>
      <c r="H9" s="92" t="s">
        <v>296</v>
      </c>
      <c r="I9" s="200" t="s">
        <v>333</v>
      </c>
      <c r="J9" s="200"/>
    </row>
    <row r="10" spans="2:10" ht="33.75" customHeight="1">
      <c r="B10" s="182"/>
      <c r="C10" s="199"/>
      <c r="D10" s="199"/>
      <c r="E10" s="179" t="s">
        <v>334</v>
      </c>
      <c r="F10" s="181" t="s">
        <v>335</v>
      </c>
      <c r="G10" s="92" t="s">
        <v>336</v>
      </c>
      <c r="H10" s="92" t="s">
        <v>296</v>
      </c>
      <c r="I10" s="200" t="s">
        <v>337</v>
      </c>
      <c r="J10" s="200"/>
    </row>
    <row r="11" spans="2:10" ht="16.5" customHeight="1">
      <c r="B11" s="178"/>
      <c r="C11" s="208" t="s">
        <v>203</v>
      </c>
      <c r="D11" s="208"/>
      <c r="E11" s="180"/>
      <c r="F11" s="181" t="s">
        <v>204</v>
      </c>
      <c r="G11" s="92" t="s">
        <v>205</v>
      </c>
      <c r="H11" s="92" t="s">
        <v>307</v>
      </c>
      <c r="I11" s="200" t="s">
        <v>338</v>
      </c>
      <c r="J11" s="200"/>
    </row>
    <row r="12" spans="2:10" ht="33.75" customHeight="1">
      <c r="B12" s="182"/>
      <c r="C12" s="199"/>
      <c r="D12" s="199"/>
      <c r="E12" s="179" t="s">
        <v>334</v>
      </c>
      <c r="F12" s="181" t="s">
        <v>335</v>
      </c>
      <c r="G12" s="92" t="s">
        <v>339</v>
      </c>
      <c r="H12" s="92" t="s">
        <v>307</v>
      </c>
      <c r="I12" s="200" t="s">
        <v>340</v>
      </c>
      <c r="J12" s="200"/>
    </row>
    <row r="13" spans="2:10" ht="18" customHeight="1">
      <c r="B13" s="175" t="s">
        <v>110</v>
      </c>
      <c r="C13" s="206"/>
      <c r="D13" s="206"/>
      <c r="E13" s="175"/>
      <c r="F13" s="176" t="s">
        <v>111</v>
      </c>
      <c r="G13" s="177" t="s">
        <v>206</v>
      </c>
      <c r="H13" s="177" t="s">
        <v>341</v>
      </c>
      <c r="I13" s="207" t="s">
        <v>342</v>
      </c>
      <c r="J13" s="207"/>
    </row>
    <row r="14" spans="2:10" ht="22.5" customHeight="1">
      <c r="B14" s="178"/>
      <c r="C14" s="208" t="s">
        <v>343</v>
      </c>
      <c r="D14" s="208"/>
      <c r="E14" s="180"/>
      <c r="F14" s="181" t="s">
        <v>344</v>
      </c>
      <c r="G14" s="92" t="s">
        <v>213</v>
      </c>
      <c r="H14" s="92" t="s">
        <v>341</v>
      </c>
      <c r="I14" s="200" t="s">
        <v>345</v>
      </c>
      <c r="J14" s="200"/>
    </row>
    <row r="15" spans="2:10" ht="16.5" customHeight="1">
      <c r="B15" s="182"/>
      <c r="C15" s="199"/>
      <c r="D15" s="199"/>
      <c r="E15" s="179" t="s">
        <v>171</v>
      </c>
      <c r="F15" s="181" t="s">
        <v>172</v>
      </c>
      <c r="G15" s="92" t="s">
        <v>213</v>
      </c>
      <c r="H15" s="92" t="s">
        <v>341</v>
      </c>
      <c r="I15" s="200" t="s">
        <v>345</v>
      </c>
      <c r="J15" s="200"/>
    </row>
    <row r="16" spans="2:10" ht="5.25" customHeight="1">
      <c r="B16" s="201"/>
      <c r="C16" s="201"/>
      <c r="D16" s="201"/>
      <c r="E16" s="201"/>
      <c r="F16" s="202"/>
      <c r="G16" s="202"/>
      <c r="H16" s="202"/>
      <c r="I16" s="202"/>
      <c r="J16" s="202"/>
    </row>
    <row r="17" spans="2:10" ht="19.5" customHeight="1">
      <c r="B17" s="203" t="s">
        <v>118</v>
      </c>
      <c r="C17" s="203"/>
      <c r="D17" s="203"/>
      <c r="E17" s="203"/>
      <c r="F17" s="204"/>
      <c r="G17" s="87" t="s">
        <v>346</v>
      </c>
      <c r="H17" s="87" t="s">
        <v>347</v>
      </c>
      <c r="I17" s="205" t="s">
        <v>348</v>
      </c>
      <c r="J17" s="205"/>
    </row>
    <row r="18" spans="2:10" ht="18.75" customHeight="1">
      <c r="B18" s="183"/>
      <c r="C18" s="183"/>
      <c r="D18" s="193" t="s">
        <v>3</v>
      </c>
      <c r="E18" s="194"/>
      <c r="F18" s="75" t="s">
        <v>123</v>
      </c>
      <c r="G18" s="76">
        <v>18160057.5</v>
      </c>
      <c r="H18" s="76">
        <v>114963</v>
      </c>
      <c r="I18" s="197">
        <f>G18+H18</f>
        <v>18275020.5</v>
      </c>
      <c r="J18" s="198"/>
    </row>
    <row r="19" spans="2:10" ht="18.75" customHeight="1">
      <c r="B19" s="183"/>
      <c r="C19" s="183"/>
      <c r="D19" s="195"/>
      <c r="E19" s="196"/>
      <c r="F19" s="75" t="s">
        <v>124</v>
      </c>
      <c r="G19" s="76">
        <v>761851</v>
      </c>
      <c r="H19" s="76">
        <v>0</v>
      </c>
      <c r="I19" s="197">
        <f>G19+H19</f>
        <v>761851</v>
      </c>
      <c r="J19" s="198"/>
    </row>
    <row r="20" spans="9:10" ht="12.75">
      <c r="I20" s="191"/>
      <c r="J20" s="192"/>
    </row>
  </sheetData>
  <sheetProtection/>
  <mergeCells count="35">
    <mergeCell ref="A1:J1"/>
    <mergeCell ref="C5:D5"/>
    <mergeCell ref="I5:J5"/>
    <mergeCell ref="B2:J3"/>
    <mergeCell ref="C4:D4"/>
    <mergeCell ref="I4:J4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I17:J17"/>
    <mergeCell ref="C12:D12"/>
    <mergeCell ref="I12:J12"/>
    <mergeCell ref="C13:D13"/>
    <mergeCell ref="I13:J13"/>
    <mergeCell ref="C14:D14"/>
    <mergeCell ref="I14:J14"/>
    <mergeCell ref="I20:J20"/>
    <mergeCell ref="D18:E18"/>
    <mergeCell ref="D19:E19"/>
    <mergeCell ref="I18:J18"/>
    <mergeCell ref="I19:J19"/>
    <mergeCell ref="C15:D15"/>
    <mergeCell ref="I15:J15"/>
    <mergeCell ref="B16:E16"/>
    <mergeCell ref="F16:J16"/>
    <mergeCell ref="B17:F17"/>
  </mergeCells>
  <printOptions/>
  <pageMargins left="0.36" right="0.2362204724409449" top="1.1811023622047245" bottom="0.7480314960629921" header="0.5511811023622047" footer="0.31496062992125984"/>
  <pageSetup horizontalDpi="600" verticalDpi="600" orientation="landscape" paperSize="9" r:id="rId1"/>
  <headerFooter>
    <oddHeader>&amp;R&amp;"Arial,Pogrubiony"Załącznik Nr 1&amp;"Arial,Normalny" 
do uchwały Nr I/6/2014 Rady Miasta Radziejów z dnia 1 grudnia 2014 roku 
w sprawie zmian w budżecie Miasta Radziejów na 2014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7">
      <selection activeCell="H40" sqref="H40"/>
    </sheetView>
  </sheetViews>
  <sheetFormatPr defaultColWidth="9.140625" defaultRowHeight="12.75"/>
  <cols>
    <col min="1" max="1" width="2.140625" style="173" customWidth="1"/>
    <col min="2" max="2" width="8.7109375" style="173" customWidth="1"/>
    <col min="3" max="3" width="9.8515625" style="173" customWidth="1"/>
    <col min="4" max="4" width="0.9921875" style="173" customWidth="1"/>
    <col min="5" max="5" width="9.7109375" style="173" customWidth="1"/>
    <col min="6" max="6" width="52.00390625" style="173" customWidth="1"/>
    <col min="7" max="8" width="18.7109375" style="173" customWidth="1"/>
    <col min="9" max="9" width="7.57421875" style="173" customWidth="1"/>
    <col min="10" max="10" width="13.7109375" style="173" customWidth="1"/>
    <col min="11" max="16384" width="9.140625" style="173" customWidth="1"/>
  </cols>
  <sheetData>
    <row r="1" spans="1:10" ht="15.7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spans="2:10" ht="30" customHeight="1">
      <c r="B2" s="224" t="s">
        <v>157</v>
      </c>
      <c r="C2" s="224"/>
      <c r="D2" s="224"/>
      <c r="E2" s="224"/>
      <c r="F2" s="224"/>
      <c r="G2" s="224"/>
      <c r="H2" s="225"/>
      <c r="I2" s="225"/>
      <c r="J2" s="225"/>
    </row>
    <row r="3" spans="2:10" ht="21" customHeight="1">
      <c r="B3" s="174" t="s">
        <v>0</v>
      </c>
      <c r="C3" s="223" t="s">
        <v>1</v>
      </c>
      <c r="D3" s="223"/>
      <c r="E3" s="174" t="s">
        <v>125</v>
      </c>
      <c r="F3" s="174" t="s">
        <v>42</v>
      </c>
      <c r="G3" s="174" t="s">
        <v>100</v>
      </c>
      <c r="H3" s="174" t="s">
        <v>101</v>
      </c>
      <c r="I3" s="223" t="s">
        <v>102</v>
      </c>
      <c r="J3" s="223"/>
    </row>
    <row r="4" spans="2:10" ht="20.25" customHeight="1">
      <c r="B4" s="175" t="s">
        <v>119</v>
      </c>
      <c r="C4" s="206"/>
      <c r="D4" s="206"/>
      <c r="E4" s="175"/>
      <c r="F4" s="176" t="s">
        <v>120</v>
      </c>
      <c r="G4" s="177" t="s">
        <v>188</v>
      </c>
      <c r="H4" s="177" t="s">
        <v>184</v>
      </c>
      <c r="I4" s="207" t="s">
        <v>242</v>
      </c>
      <c r="J4" s="207"/>
    </row>
    <row r="5" spans="2:10" ht="16.5" customHeight="1">
      <c r="B5" s="178"/>
      <c r="C5" s="208" t="s">
        <v>121</v>
      </c>
      <c r="D5" s="208"/>
      <c r="E5" s="180"/>
      <c r="F5" s="181" t="s">
        <v>122</v>
      </c>
      <c r="G5" s="92" t="s">
        <v>189</v>
      </c>
      <c r="H5" s="92" t="s">
        <v>184</v>
      </c>
      <c r="I5" s="200" t="s">
        <v>243</v>
      </c>
      <c r="J5" s="200"/>
    </row>
    <row r="6" spans="2:10" ht="16.5" customHeight="1">
      <c r="B6" s="182"/>
      <c r="C6" s="199"/>
      <c r="D6" s="199"/>
      <c r="E6" s="179" t="s">
        <v>244</v>
      </c>
      <c r="F6" s="181" t="s">
        <v>245</v>
      </c>
      <c r="G6" s="92" t="s">
        <v>246</v>
      </c>
      <c r="H6" s="92" t="s">
        <v>184</v>
      </c>
      <c r="I6" s="200" t="s">
        <v>247</v>
      </c>
      <c r="J6" s="200"/>
    </row>
    <row r="7" spans="2:10" ht="20.25" customHeight="1">
      <c r="B7" s="175" t="s">
        <v>103</v>
      </c>
      <c r="C7" s="206"/>
      <c r="D7" s="206"/>
      <c r="E7" s="175"/>
      <c r="F7" s="176" t="s">
        <v>104</v>
      </c>
      <c r="G7" s="177" t="s">
        <v>248</v>
      </c>
      <c r="H7" s="177" t="s">
        <v>136</v>
      </c>
      <c r="I7" s="207" t="s">
        <v>249</v>
      </c>
      <c r="J7" s="207"/>
    </row>
    <row r="8" spans="2:10" ht="16.5" customHeight="1">
      <c r="B8" s="178"/>
      <c r="C8" s="208" t="s">
        <v>105</v>
      </c>
      <c r="D8" s="208"/>
      <c r="E8" s="180"/>
      <c r="F8" s="181" t="s">
        <v>106</v>
      </c>
      <c r="G8" s="92" t="s">
        <v>248</v>
      </c>
      <c r="H8" s="92" t="s">
        <v>136</v>
      </c>
      <c r="I8" s="200" t="s">
        <v>249</v>
      </c>
      <c r="J8" s="200"/>
    </row>
    <row r="9" spans="2:10" ht="16.5" customHeight="1">
      <c r="B9" s="182"/>
      <c r="C9" s="199"/>
      <c r="D9" s="199"/>
      <c r="E9" s="179" t="s">
        <v>178</v>
      </c>
      <c r="F9" s="181" t="s">
        <v>179</v>
      </c>
      <c r="G9" s="92" t="s">
        <v>250</v>
      </c>
      <c r="H9" s="92" t="s">
        <v>136</v>
      </c>
      <c r="I9" s="200" t="s">
        <v>251</v>
      </c>
      <c r="J9" s="200"/>
    </row>
    <row r="10" spans="2:10" ht="20.25" customHeight="1">
      <c r="B10" s="175" t="s">
        <v>252</v>
      </c>
      <c r="C10" s="206"/>
      <c r="D10" s="206"/>
      <c r="E10" s="175"/>
      <c r="F10" s="176" t="s">
        <v>253</v>
      </c>
      <c r="G10" s="177" t="s">
        <v>254</v>
      </c>
      <c r="H10" s="177" t="s">
        <v>173</v>
      </c>
      <c r="I10" s="207" t="s">
        <v>255</v>
      </c>
      <c r="J10" s="207"/>
    </row>
    <row r="11" spans="2:10" ht="16.5" customHeight="1">
      <c r="B11" s="178"/>
      <c r="C11" s="208" t="s">
        <v>256</v>
      </c>
      <c r="D11" s="208"/>
      <c r="E11" s="180"/>
      <c r="F11" s="181" t="s">
        <v>134</v>
      </c>
      <c r="G11" s="92" t="s">
        <v>257</v>
      </c>
      <c r="H11" s="92" t="s">
        <v>173</v>
      </c>
      <c r="I11" s="200" t="s">
        <v>258</v>
      </c>
      <c r="J11" s="200"/>
    </row>
    <row r="12" spans="2:10" ht="16.5" customHeight="1">
      <c r="B12" s="182"/>
      <c r="C12" s="199"/>
      <c r="D12" s="199"/>
      <c r="E12" s="179" t="s">
        <v>128</v>
      </c>
      <c r="F12" s="181" t="s">
        <v>129</v>
      </c>
      <c r="G12" s="92" t="s">
        <v>213</v>
      </c>
      <c r="H12" s="92" t="s">
        <v>173</v>
      </c>
      <c r="I12" s="200" t="s">
        <v>107</v>
      </c>
      <c r="J12" s="200"/>
    </row>
    <row r="13" spans="2:10" ht="20.25" customHeight="1">
      <c r="B13" s="175" t="s">
        <v>132</v>
      </c>
      <c r="C13" s="206"/>
      <c r="D13" s="206"/>
      <c r="E13" s="175"/>
      <c r="F13" s="176" t="s">
        <v>133</v>
      </c>
      <c r="G13" s="177" t="s">
        <v>190</v>
      </c>
      <c r="H13" s="177" t="s">
        <v>259</v>
      </c>
      <c r="I13" s="207" t="s">
        <v>260</v>
      </c>
      <c r="J13" s="207"/>
    </row>
    <row r="14" spans="2:10" ht="21.75" customHeight="1">
      <c r="B14" s="178"/>
      <c r="C14" s="208" t="s">
        <v>158</v>
      </c>
      <c r="D14" s="208"/>
      <c r="E14" s="180"/>
      <c r="F14" s="181" t="s">
        <v>159</v>
      </c>
      <c r="G14" s="92" t="s">
        <v>191</v>
      </c>
      <c r="H14" s="92" t="s">
        <v>259</v>
      </c>
      <c r="I14" s="200" t="s">
        <v>261</v>
      </c>
      <c r="J14" s="200"/>
    </row>
    <row r="15" spans="2:10" ht="16.5" customHeight="1">
      <c r="B15" s="182"/>
      <c r="C15" s="199"/>
      <c r="D15" s="199"/>
      <c r="E15" s="179" t="s">
        <v>160</v>
      </c>
      <c r="F15" s="181" t="s">
        <v>161</v>
      </c>
      <c r="G15" s="92" t="s">
        <v>191</v>
      </c>
      <c r="H15" s="92" t="s">
        <v>259</v>
      </c>
      <c r="I15" s="200" t="s">
        <v>261</v>
      </c>
      <c r="J15" s="200"/>
    </row>
    <row r="16" spans="2:10" ht="20.25" customHeight="1">
      <c r="B16" s="175" t="s">
        <v>108</v>
      </c>
      <c r="C16" s="206"/>
      <c r="D16" s="206"/>
      <c r="E16" s="175"/>
      <c r="F16" s="176" t="s">
        <v>109</v>
      </c>
      <c r="G16" s="177" t="s">
        <v>192</v>
      </c>
      <c r="H16" s="177" t="s">
        <v>262</v>
      </c>
      <c r="I16" s="207" t="s">
        <v>263</v>
      </c>
      <c r="J16" s="207"/>
    </row>
    <row r="17" spans="2:10" ht="16.5" customHeight="1">
      <c r="B17" s="178"/>
      <c r="C17" s="208" t="s">
        <v>193</v>
      </c>
      <c r="D17" s="208"/>
      <c r="E17" s="180"/>
      <c r="F17" s="181" t="s">
        <v>194</v>
      </c>
      <c r="G17" s="92" t="s">
        <v>195</v>
      </c>
      <c r="H17" s="92" t="s">
        <v>262</v>
      </c>
      <c r="I17" s="200" t="s">
        <v>264</v>
      </c>
      <c r="J17" s="200"/>
    </row>
    <row r="18" spans="2:10" ht="16.5" customHeight="1">
      <c r="B18" s="182"/>
      <c r="C18" s="199"/>
      <c r="D18" s="199"/>
      <c r="E18" s="179" t="s">
        <v>265</v>
      </c>
      <c r="F18" s="181" t="s">
        <v>181</v>
      </c>
      <c r="G18" s="92" t="s">
        <v>107</v>
      </c>
      <c r="H18" s="92" t="s">
        <v>156</v>
      </c>
      <c r="I18" s="200" t="s">
        <v>156</v>
      </c>
      <c r="J18" s="200"/>
    </row>
    <row r="19" spans="2:10" ht="16.5" customHeight="1">
      <c r="B19" s="182"/>
      <c r="C19" s="199"/>
      <c r="D19" s="199"/>
      <c r="E19" s="179" t="s">
        <v>266</v>
      </c>
      <c r="F19" s="181" t="s">
        <v>175</v>
      </c>
      <c r="G19" s="92" t="s">
        <v>107</v>
      </c>
      <c r="H19" s="92" t="s">
        <v>267</v>
      </c>
      <c r="I19" s="200" t="s">
        <v>267</v>
      </c>
      <c r="J19" s="200"/>
    </row>
    <row r="20" spans="2:10" ht="16.5" customHeight="1">
      <c r="B20" s="182"/>
      <c r="C20" s="199"/>
      <c r="D20" s="199"/>
      <c r="E20" s="179" t="s">
        <v>268</v>
      </c>
      <c r="F20" s="181" t="s">
        <v>177</v>
      </c>
      <c r="G20" s="92" t="s">
        <v>107</v>
      </c>
      <c r="H20" s="92" t="s">
        <v>269</v>
      </c>
      <c r="I20" s="200" t="s">
        <v>269</v>
      </c>
      <c r="J20" s="200"/>
    </row>
    <row r="21" spans="2:10" ht="16.5" customHeight="1">
      <c r="B21" s="182"/>
      <c r="C21" s="199"/>
      <c r="D21" s="199"/>
      <c r="E21" s="179" t="s">
        <v>270</v>
      </c>
      <c r="F21" s="181" t="s">
        <v>127</v>
      </c>
      <c r="G21" s="92" t="s">
        <v>107</v>
      </c>
      <c r="H21" s="92" t="s">
        <v>271</v>
      </c>
      <c r="I21" s="200" t="s">
        <v>271</v>
      </c>
      <c r="J21" s="200"/>
    </row>
    <row r="22" spans="2:10" ht="16.5" customHeight="1">
      <c r="B22" s="182"/>
      <c r="C22" s="199"/>
      <c r="D22" s="199"/>
      <c r="E22" s="179" t="s">
        <v>272</v>
      </c>
      <c r="F22" s="181" t="s">
        <v>138</v>
      </c>
      <c r="G22" s="92" t="s">
        <v>107</v>
      </c>
      <c r="H22" s="92" t="s">
        <v>135</v>
      </c>
      <c r="I22" s="200" t="s">
        <v>135</v>
      </c>
      <c r="J22" s="200"/>
    </row>
    <row r="23" spans="2:10" ht="16.5" customHeight="1">
      <c r="B23" s="182"/>
      <c r="C23" s="199"/>
      <c r="D23" s="199"/>
      <c r="E23" s="179" t="s">
        <v>273</v>
      </c>
      <c r="F23" s="181" t="s">
        <v>274</v>
      </c>
      <c r="G23" s="92" t="s">
        <v>107</v>
      </c>
      <c r="H23" s="92" t="s">
        <v>275</v>
      </c>
      <c r="I23" s="200" t="s">
        <v>275</v>
      </c>
      <c r="J23" s="200"/>
    </row>
    <row r="24" spans="2:10" ht="16.5" customHeight="1">
      <c r="B24" s="182"/>
      <c r="C24" s="199"/>
      <c r="D24" s="199"/>
      <c r="E24" s="179" t="s">
        <v>276</v>
      </c>
      <c r="F24" s="181" t="s">
        <v>277</v>
      </c>
      <c r="G24" s="92" t="s">
        <v>107</v>
      </c>
      <c r="H24" s="92" t="s">
        <v>278</v>
      </c>
      <c r="I24" s="200" t="s">
        <v>278</v>
      </c>
      <c r="J24" s="200"/>
    </row>
    <row r="25" spans="2:10" ht="16.5" customHeight="1">
      <c r="B25" s="182"/>
      <c r="C25" s="199"/>
      <c r="D25" s="199"/>
      <c r="E25" s="179" t="s">
        <v>279</v>
      </c>
      <c r="F25" s="181" t="s">
        <v>131</v>
      </c>
      <c r="G25" s="92" t="s">
        <v>107</v>
      </c>
      <c r="H25" s="92" t="s">
        <v>280</v>
      </c>
      <c r="I25" s="200" t="s">
        <v>280</v>
      </c>
      <c r="J25" s="200"/>
    </row>
    <row r="26" spans="2:10" ht="20.25" customHeight="1">
      <c r="B26" s="175" t="s">
        <v>186</v>
      </c>
      <c r="C26" s="206"/>
      <c r="D26" s="206"/>
      <c r="E26" s="175"/>
      <c r="F26" s="176" t="s">
        <v>187</v>
      </c>
      <c r="G26" s="177" t="s">
        <v>281</v>
      </c>
      <c r="H26" s="177" t="s">
        <v>282</v>
      </c>
      <c r="I26" s="207" t="s">
        <v>283</v>
      </c>
      <c r="J26" s="207"/>
    </row>
    <row r="27" spans="2:10" ht="16.5" customHeight="1">
      <c r="B27" s="178"/>
      <c r="C27" s="208" t="s">
        <v>284</v>
      </c>
      <c r="D27" s="208"/>
      <c r="E27" s="180"/>
      <c r="F27" s="181" t="s">
        <v>285</v>
      </c>
      <c r="G27" s="92" t="s">
        <v>286</v>
      </c>
      <c r="H27" s="92" t="s">
        <v>107</v>
      </c>
      <c r="I27" s="200" t="s">
        <v>286</v>
      </c>
      <c r="J27" s="200"/>
    </row>
    <row r="28" spans="2:10" ht="16.5" customHeight="1">
      <c r="B28" s="182"/>
      <c r="C28" s="199"/>
      <c r="D28" s="199"/>
      <c r="E28" s="179" t="s">
        <v>287</v>
      </c>
      <c r="F28" s="181" t="s">
        <v>288</v>
      </c>
      <c r="G28" s="92" t="s">
        <v>289</v>
      </c>
      <c r="H28" s="92" t="s">
        <v>290</v>
      </c>
      <c r="I28" s="200" t="s">
        <v>275</v>
      </c>
      <c r="J28" s="200"/>
    </row>
    <row r="29" spans="2:10" ht="16.5" customHeight="1">
      <c r="B29" s="182"/>
      <c r="C29" s="199"/>
      <c r="D29" s="199"/>
      <c r="E29" s="179" t="s">
        <v>182</v>
      </c>
      <c r="F29" s="181" t="s">
        <v>183</v>
      </c>
      <c r="G29" s="92" t="s">
        <v>291</v>
      </c>
      <c r="H29" s="92" t="s">
        <v>292</v>
      </c>
      <c r="I29" s="200" t="s">
        <v>293</v>
      </c>
      <c r="J29" s="200"/>
    </row>
    <row r="30" spans="2:10" ht="33.75" customHeight="1">
      <c r="B30" s="178"/>
      <c r="C30" s="208" t="s">
        <v>234</v>
      </c>
      <c r="D30" s="208"/>
      <c r="E30" s="180"/>
      <c r="F30" s="181" t="s">
        <v>294</v>
      </c>
      <c r="G30" s="92" t="s">
        <v>295</v>
      </c>
      <c r="H30" s="92" t="s">
        <v>296</v>
      </c>
      <c r="I30" s="200" t="s">
        <v>297</v>
      </c>
      <c r="J30" s="200"/>
    </row>
    <row r="31" spans="2:10" ht="16.5" customHeight="1">
      <c r="B31" s="182"/>
      <c r="C31" s="199"/>
      <c r="D31" s="199"/>
      <c r="E31" s="179" t="s">
        <v>298</v>
      </c>
      <c r="F31" s="181" t="s">
        <v>299</v>
      </c>
      <c r="G31" s="92" t="s">
        <v>300</v>
      </c>
      <c r="H31" s="92" t="s">
        <v>301</v>
      </c>
      <c r="I31" s="200" t="s">
        <v>302</v>
      </c>
      <c r="J31" s="200"/>
    </row>
    <row r="32" spans="2:10" ht="16.5" customHeight="1">
      <c r="B32" s="182"/>
      <c r="C32" s="199"/>
      <c r="D32" s="199"/>
      <c r="E32" s="179" t="s">
        <v>130</v>
      </c>
      <c r="F32" s="181" t="s">
        <v>131</v>
      </c>
      <c r="G32" s="92" t="s">
        <v>303</v>
      </c>
      <c r="H32" s="92" t="s">
        <v>304</v>
      </c>
      <c r="I32" s="200" t="s">
        <v>305</v>
      </c>
      <c r="J32" s="200"/>
    </row>
    <row r="33" spans="2:10" ht="16.5" customHeight="1">
      <c r="B33" s="178"/>
      <c r="C33" s="208" t="s">
        <v>203</v>
      </c>
      <c r="D33" s="208"/>
      <c r="E33" s="180"/>
      <c r="F33" s="181" t="s">
        <v>204</v>
      </c>
      <c r="G33" s="92" t="s">
        <v>306</v>
      </c>
      <c r="H33" s="92" t="s">
        <v>307</v>
      </c>
      <c r="I33" s="200" t="s">
        <v>308</v>
      </c>
      <c r="J33" s="200"/>
    </row>
    <row r="34" spans="2:10" ht="16.5" customHeight="1">
      <c r="B34" s="182"/>
      <c r="C34" s="199"/>
      <c r="D34" s="199"/>
      <c r="E34" s="179" t="s">
        <v>174</v>
      </c>
      <c r="F34" s="181" t="s">
        <v>175</v>
      </c>
      <c r="G34" s="92" t="s">
        <v>309</v>
      </c>
      <c r="H34" s="92" t="s">
        <v>359</v>
      </c>
      <c r="I34" s="200" t="s">
        <v>360</v>
      </c>
      <c r="J34" s="200"/>
    </row>
    <row r="35" spans="2:10" ht="16.5" customHeight="1">
      <c r="B35" s="182"/>
      <c r="C35" s="199"/>
      <c r="D35" s="199"/>
      <c r="E35" s="179" t="s">
        <v>126</v>
      </c>
      <c r="F35" s="181" t="s">
        <v>127</v>
      </c>
      <c r="G35" s="92" t="s">
        <v>310</v>
      </c>
      <c r="H35" s="92" t="s">
        <v>361</v>
      </c>
      <c r="I35" s="200" t="s">
        <v>362</v>
      </c>
      <c r="J35" s="200"/>
    </row>
    <row r="36" spans="2:10" ht="20.25" customHeight="1">
      <c r="B36" s="175" t="s">
        <v>110</v>
      </c>
      <c r="C36" s="206"/>
      <c r="D36" s="206"/>
      <c r="E36" s="175"/>
      <c r="F36" s="176" t="s">
        <v>111</v>
      </c>
      <c r="G36" s="177" t="s">
        <v>197</v>
      </c>
      <c r="H36" s="177" t="s">
        <v>311</v>
      </c>
      <c r="I36" s="207" t="s">
        <v>312</v>
      </c>
      <c r="J36" s="207"/>
    </row>
    <row r="37" spans="2:10" ht="16.5" customHeight="1">
      <c r="B37" s="178"/>
      <c r="C37" s="208" t="s">
        <v>112</v>
      </c>
      <c r="D37" s="208"/>
      <c r="E37" s="180"/>
      <c r="F37" s="181" t="s">
        <v>113</v>
      </c>
      <c r="G37" s="92" t="s">
        <v>198</v>
      </c>
      <c r="H37" s="92" t="s">
        <v>311</v>
      </c>
      <c r="I37" s="200" t="s">
        <v>313</v>
      </c>
      <c r="J37" s="200"/>
    </row>
    <row r="38" spans="2:10" ht="16.5" customHeight="1">
      <c r="B38" s="182"/>
      <c r="C38" s="199"/>
      <c r="D38" s="199"/>
      <c r="E38" s="179" t="s">
        <v>128</v>
      </c>
      <c r="F38" s="181" t="s">
        <v>129</v>
      </c>
      <c r="G38" s="92" t="s">
        <v>199</v>
      </c>
      <c r="H38" s="92" t="s">
        <v>311</v>
      </c>
      <c r="I38" s="200" t="s">
        <v>314</v>
      </c>
      <c r="J38" s="200"/>
    </row>
    <row r="39" spans="2:10" ht="16.5" customHeight="1">
      <c r="B39" s="175" t="s">
        <v>114</v>
      </c>
      <c r="C39" s="206"/>
      <c r="D39" s="206"/>
      <c r="E39" s="175"/>
      <c r="F39" s="176" t="s">
        <v>115</v>
      </c>
      <c r="G39" s="177" t="s">
        <v>215</v>
      </c>
      <c r="H39" s="177" t="s">
        <v>315</v>
      </c>
      <c r="I39" s="207" t="s">
        <v>316</v>
      </c>
      <c r="J39" s="207"/>
    </row>
    <row r="40" spans="2:10" ht="16.5" customHeight="1">
      <c r="B40" s="178"/>
      <c r="C40" s="208" t="s">
        <v>116</v>
      </c>
      <c r="D40" s="208"/>
      <c r="E40" s="180"/>
      <c r="F40" s="181" t="s">
        <v>117</v>
      </c>
      <c r="G40" s="92" t="s">
        <v>214</v>
      </c>
      <c r="H40" s="92" t="s">
        <v>315</v>
      </c>
      <c r="I40" s="200" t="s">
        <v>317</v>
      </c>
      <c r="J40" s="200"/>
    </row>
    <row r="41" spans="2:10" ht="16.5" customHeight="1">
      <c r="B41" s="182"/>
      <c r="C41" s="199"/>
      <c r="D41" s="199"/>
      <c r="E41" s="179" t="s">
        <v>137</v>
      </c>
      <c r="F41" s="181" t="s">
        <v>138</v>
      </c>
      <c r="G41" s="92" t="s">
        <v>216</v>
      </c>
      <c r="H41" s="92" t="s">
        <v>318</v>
      </c>
      <c r="I41" s="200" t="s">
        <v>319</v>
      </c>
      <c r="J41" s="200"/>
    </row>
    <row r="42" spans="2:10" ht="16.5" customHeight="1">
      <c r="B42" s="182"/>
      <c r="C42" s="199"/>
      <c r="D42" s="199"/>
      <c r="E42" s="179" t="s">
        <v>178</v>
      </c>
      <c r="F42" s="181" t="s">
        <v>179</v>
      </c>
      <c r="G42" s="92" t="s">
        <v>136</v>
      </c>
      <c r="H42" s="92" t="s">
        <v>318</v>
      </c>
      <c r="I42" s="200" t="s">
        <v>320</v>
      </c>
      <c r="J42" s="200"/>
    </row>
    <row r="43" spans="2:10" ht="5.25" customHeight="1">
      <c r="B43" s="201"/>
      <c r="C43" s="201"/>
      <c r="D43" s="201"/>
      <c r="E43" s="201"/>
      <c r="F43" s="202"/>
      <c r="G43" s="202"/>
      <c r="H43" s="202"/>
      <c r="I43" s="202"/>
      <c r="J43" s="202"/>
    </row>
    <row r="44" spans="2:10" ht="16.5" customHeight="1">
      <c r="B44" s="221" t="s">
        <v>118</v>
      </c>
      <c r="C44" s="221"/>
      <c r="D44" s="221"/>
      <c r="E44" s="221"/>
      <c r="F44" s="222"/>
      <c r="G44" s="87" t="s">
        <v>321</v>
      </c>
      <c r="H44" s="87" t="s">
        <v>322</v>
      </c>
      <c r="I44" s="205" t="s">
        <v>323</v>
      </c>
      <c r="J44" s="205"/>
    </row>
    <row r="45" spans="2:10" ht="7.5" customHeight="1">
      <c r="B45" s="183"/>
      <c r="C45" s="183"/>
      <c r="D45" s="195"/>
      <c r="E45" s="196"/>
      <c r="F45" s="77"/>
      <c r="G45" s="183"/>
      <c r="H45" s="183"/>
      <c r="I45" s="191"/>
      <c r="J45" s="192"/>
    </row>
    <row r="46" spans="2:10" ht="12.75">
      <c r="B46" s="183"/>
      <c r="C46" s="183"/>
      <c r="D46" s="220" t="s">
        <v>3</v>
      </c>
      <c r="E46" s="196"/>
      <c r="F46" s="75" t="s">
        <v>139</v>
      </c>
      <c r="G46" s="76">
        <v>17434869.5</v>
      </c>
      <c r="H46" s="76">
        <f>64359-12752</f>
        <v>51607</v>
      </c>
      <c r="I46" s="218">
        <f>G46+H46</f>
        <v>17486476.5</v>
      </c>
      <c r="J46" s="219"/>
    </row>
    <row r="47" spans="2:10" ht="12.75">
      <c r="B47" s="183"/>
      <c r="C47" s="183"/>
      <c r="D47" s="195"/>
      <c r="E47" s="196"/>
      <c r="F47" s="74" t="s">
        <v>140</v>
      </c>
      <c r="G47" s="78">
        <v>7712017.71</v>
      </c>
      <c r="H47" s="78">
        <v>-1891</v>
      </c>
      <c r="I47" s="215">
        <f aca="true" t="shared" si="0" ref="I47:I56">G47+H47</f>
        <v>7710126.71</v>
      </c>
      <c r="J47" s="216"/>
    </row>
    <row r="48" spans="2:10" ht="12.75">
      <c r="B48" s="183"/>
      <c r="C48" s="183"/>
      <c r="D48" s="195"/>
      <c r="E48" s="196"/>
      <c r="F48" s="74" t="s">
        <v>141</v>
      </c>
      <c r="G48" s="78">
        <v>4512626.32</v>
      </c>
      <c r="H48" s="78">
        <f>4653-3134</f>
        <v>1519</v>
      </c>
      <c r="I48" s="215">
        <f t="shared" si="0"/>
        <v>4514145.32</v>
      </c>
      <c r="J48" s="216"/>
    </row>
    <row r="49" spans="2:10" ht="12.75">
      <c r="B49" s="183"/>
      <c r="C49" s="183"/>
      <c r="D49" s="195"/>
      <c r="E49" s="196"/>
      <c r="F49" s="74" t="s">
        <v>142</v>
      </c>
      <c r="G49" s="78">
        <v>723000</v>
      </c>
      <c r="H49" s="78">
        <v>0</v>
      </c>
      <c r="I49" s="215">
        <f t="shared" si="0"/>
        <v>723000</v>
      </c>
      <c r="J49" s="216"/>
    </row>
    <row r="50" spans="2:10" ht="12.75">
      <c r="B50" s="183"/>
      <c r="C50" s="183"/>
      <c r="D50" s="195"/>
      <c r="E50" s="196"/>
      <c r="F50" s="74" t="s">
        <v>143</v>
      </c>
      <c r="G50" s="78">
        <v>4317662.47</v>
      </c>
      <c r="H50" s="78">
        <v>50600</v>
      </c>
      <c r="I50" s="215">
        <f t="shared" si="0"/>
        <v>4368262.47</v>
      </c>
      <c r="J50" s="216"/>
    </row>
    <row r="51" spans="2:10" ht="12.75">
      <c r="B51" s="183"/>
      <c r="C51" s="183"/>
      <c r="D51" s="195"/>
      <c r="E51" s="196"/>
      <c r="F51" s="79" t="s">
        <v>144</v>
      </c>
      <c r="G51" s="78">
        <v>57341</v>
      </c>
      <c r="H51" s="78">
        <v>9106</v>
      </c>
      <c r="I51" s="215">
        <f t="shared" si="0"/>
        <v>66447</v>
      </c>
      <c r="J51" s="216"/>
    </row>
    <row r="52" spans="2:10" ht="12.75">
      <c r="B52" s="183"/>
      <c r="C52" s="183"/>
      <c r="D52" s="195"/>
      <c r="E52" s="196"/>
      <c r="F52" s="74" t="s">
        <v>145</v>
      </c>
      <c r="G52" s="78">
        <v>15822</v>
      </c>
      <c r="H52" s="78">
        <v>-7727</v>
      </c>
      <c r="I52" s="215">
        <f t="shared" si="0"/>
        <v>8095</v>
      </c>
      <c r="J52" s="216"/>
    </row>
    <row r="53" spans="2:10" ht="12.75">
      <c r="B53" s="183"/>
      <c r="C53" s="183"/>
      <c r="D53" s="195"/>
      <c r="E53" s="196"/>
      <c r="F53" s="74" t="s">
        <v>146</v>
      </c>
      <c r="G53" s="78">
        <v>96400</v>
      </c>
      <c r="H53" s="78">
        <v>0</v>
      </c>
      <c r="I53" s="215">
        <f t="shared" si="0"/>
        <v>96400</v>
      </c>
      <c r="J53" s="216"/>
    </row>
    <row r="54" spans="2:10" ht="12.75">
      <c r="B54" s="183"/>
      <c r="C54" s="183"/>
      <c r="D54" s="195"/>
      <c r="E54" s="196"/>
      <c r="F54" s="75" t="s">
        <v>147</v>
      </c>
      <c r="G54" s="76">
        <v>3385895</v>
      </c>
      <c r="H54" s="76">
        <f>23000-30500</f>
        <v>-7500</v>
      </c>
      <c r="I54" s="218">
        <f t="shared" si="0"/>
        <v>3378395</v>
      </c>
      <c r="J54" s="219"/>
    </row>
    <row r="55" spans="2:10" ht="12.75">
      <c r="B55" s="183"/>
      <c r="C55" s="183"/>
      <c r="D55" s="195"/>
      <c r="E55" s="196"/>
      <c r="F55" s="74" t="s">
        <v>4</v>
      </c>
      <c r="G55" s="78"/>
      <c r="H55" s="78"/>
      <c r="I55" s="215"/>
      <c r="J55" s="216"/>
    </row>
    <row r="56" spans="2:10" ht="12.75">
      <c r="B56" s="183"/>
      <c r="C56" s="183"/>
      <c r="D56" s="195"/>
      <c r="E56" s="196"/>
      <c r="F56" s="74" t="s">
        <v>148</v>
      </c>
      <c r="G56" s="78">
        <v>465874</v>
      </c>
      <c r="H56" s="78">
        <v>0</v>
      </c>
      <c r="I56" s="215">
        <f t="shared" si="0"/>
        <v>465874</v>
      </c>
      <c r="J56" s="216"/>
    </row>
    <row r="57" spans="9:10" ht="12.75">
      <c r="I57" s="202"/>
      <c r="J57" s="217"/>
    </row>
  </sheetData>
  <sheetProtection/>
  <mergeCells count="111">
    <mergeCell ref="A1:J1"/>
    <mergeCell ref="C3:D3"/>
    <mergeCell ref="I3:J3"/>
    <mergeCell ref="C4:D4"/>
    <mergeCell ref="I4:J4"/>
    <mergeCell ref="B2:J2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B44:F44"/>
    <mergeCell ref="I44:J44"/>
    <mergeCell ref="C41:D41"/>
    <mergeCell ref="I41:J41"/>
    <mergeCell ref="C42:D42"/>
    <mergeCell ref="I42:J42"/>
    <mergeCell ref="B43:E43"/>
    <mergeCell ref="F43:J43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I45:J45"/>
    <mergeCell ref="I46:J46"/>
    <mergeCell ref="I47:J47"/>
    <mergeCell ref="I48:J48"/>
    <mergeCell ref="D51:E51"/>
    <mergeCell ref="D52:E52"/>
    <mergeCell ref="I55:J55"/>
    <mergeCell ref="I56:J56"/>
    <mergeCell ref="I57:J57"/>
    <mergeCell ref="I49:J49"/>
    <mergeCell ref="I50:J50"/>
    <mergeCell ref="I51:J51"/>
    <mergeCell ref="I52:J52"/>
    <mergeCell ref="I53:J53"/>
    <mergeCell ref="I54:J54"/>
  </mergeCells>
  <printOptions/>
  <pageMargins left="0.31496062992125984" right="0.2362204724409449" top="0.984251968503937" bottom="0.7480314960629921" header="0.4330708661417323" footer="0.31496062992125984"/>
  <pageSetup horizontalDpi="600" verticalDpi="600" orientation="landscape" paperSize="9" r:id="rId1"/>
  <headerFooter>
    <oddHeader>&amp;R&amp;"Arial,Pogrubiony"Załącznik Nr 2&amp;"Arial,Normalny" 
do uchwały Nr I/6/2014 Rady Miasta Radziejów z dnia 1 grudnia 2014 roku 
w sprawie zmian w budżecie Miasta Radziejów na 2014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I10" sqref="I10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57421875" style="0" customWidth="1"/>
    <col min="5" max="5" width="23.28125" style="0" customWidth="1"/>
    <col min="6" max="6" width="9.7109375" style="0" customWidth="1"/>
    <col min="7" max="7" width="10.140625" style="0" customWidth="1"/>
    <col min="8" max="8" width="10.421875" style="0" customWidth="1"/>
    <col min="10" max="10" width="8.8515625" style="0" customWidth="1"/>
    <col min="11" max="11" width="10.28125" style="0" customWidth="1"/>
    <col min="12" max="12" width="11.421875" style="0" customWidth="1"/>
    <col min="13" max="13" width="10.851562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229" t="s">
        <v>78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6</v>
      </c>
    </row>
    <row r="3" spans="1:14" s="1" customFormat="1" ht="12.75" customHeight="1">
      <c r="A3" s="230" t="s">
        <v>7</v>
      </c>
      <c r="B3" s="230" t="s">
        <v>0</v>
      </c>
      <c r="C3" s="230" t="s">
        <v>8</v>
      </c>
      <c r="D3" s="230" t="s">
        <v>9</v>
      </c>
      <c r="E3" s="226" t="s">
        <v>10</v>
      </c>
      <c r="F3" s="226" t="s">
        <v>11</v>
      </c>
      <c r="G3" s="4"/>
      <c r="H3" s="226" t="s">
        <v>12</v>
      </c>
      <c r="I3" s="226"/>
      <c r="J3" s="226"/>
      <c r="K3" s="226"/>
      <c r="L3" s="226"/>
      <c r="M3" s="226" t="s">
        <v>358</v>
      </c>
      <c r="N3" s="226" t="s">
        <v>13</v>
      </c>
    </row>
    <row r="4" spans="1:14" s="1" customFormat="1" ht="11.25" customHeight="1">
      <c r="A4" s="230"/>
      <c r="B4" s="230"/>
      <c r="C4" s="230"/>
      <c r="D4" s="230"/>
      <c r="E4" s="226"/>
      <c r="F4" s="226"/>
      <c r="G4" s="226" t="s">
        <v>14</v>
      </c>
      <c r="H4" s="226" t="s">
        <v>85</v>
      </c>
      <c r="I4" s="226" t="s">
        <v>15</v>
      </c>
      <c r="J4" s="226"/>
      <c r="K4" s="226"/>
      <c r="L4" s="226"/>
      <c r="M4" s="226"/>
      <c r="N4" s="226"/>
    </row>
    <row r="5" spans="1:14" s="1" customFormat="1" ht="22.5" customHeight="1">
      <c r="A5" s="230"/>
      <c r="B5" s="230"/>
      <c r="C5" s="230"/>
      <c r="D5" s="230"/>
      <c r="E5" s="226"/>
      <c r="F5" s="226"/>
      <c r="G5" s="226"/>
      <c r="H5" s="226"/>
      <c r="I5" s="226" t="s">
        <v>16</v>
      </c>
      <c r="J5" s="226" t="s">
        <v>17</v>
      </c>
      <c r="K5" s="226" t="s">
        <v>18</v>
      </c>
      <c r="L5" s="226" t="s">
        <v>19</v>
      </c>
      <c r="M5" s="226"/>
      <c r="N5" s="226"/>
    </row>
    <row r="6" spans="1:14" s="1" customFormat="1" ht="12.75">
      <c r="A6" s="230"/>
      <c r="B6" s="230"/>
      <c r="C6" s="230"/>
      <c r="D6" s="230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s="1" customFormat="1" ht="27" customHeight="1">
      <c r="A7" s="230"/>
      <c r="B7" s="230"/>
      <c r="C7" s="230"/>
      <c r="D7" s="230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4" s="6" customFormat="1" ht="11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/>
      <c r="N8" s="5">
        <v>12</v>
      </c>
    </row>
    <row r="9" spans="1:15" s="14" customFormat="1" ht="43.5" customHeight="1">
      <c r="A9" s="7" t="s">
        <v>20</v>
      </c>
      <c r="B9" s="8">
        <v>600</v>
      </c>
      <c r="C9" s="8">
        <v>60016</v>
      </c>
      <c r="D9" s="9">
        <v>6050</v>
      </c>
      <c r="E9" s="44" t="s">
        <v>89</v>
      </c>
      <c r="F9" s="11">
        <v>177803</v>
      </c>
      <c r="G9" s="11">
        <v>3510</v>
      </c>
      <c r="H9" s="11">
        <v>174293</v>
      </c>
      <c r="I9" s="11">
        <v>174293</v>
      </c>
      <c r="J9" s="11">
        <v>0</v>
      </c>
      <c r="K9" s="10" t="s">
        <v>22</v>
      </c>
      <c r="L9" s="11">
        <v>0</v>
      </c>
      <c r="M9" s="11">
        <v>0</v>
      </c>
      <c r="N9" s="12" t="s">
        <v>23</v>
      </c>
      <c r="O9" s="13"/>
    </row>
    <row r="10" spans="1:15" s="14" customFormat="1" ht="42" customHeight="1">
      <c r="A10" s="7" t="s">
        <v>24</v>
      </c>
      <c r="B10" s="8">
        <v>600</v>
      </c>
      <c r="C10" s="8">
        <v>60016</v>
      </c>
      <c r="D10" s="9">
        <v>6050</v>
      </c>
      <c r="E10" s="44" t="s">
        <v>92</v>
      </c>
      <c r="F10" s="11">
        <v>92673</v>
      </c>
      <c r="G10" s="11">
        <v>3075</v>
      </c>
      <c r="H10" s="11">
        <v>89598</v>
      </c>
      <c r="I10" s="11">
        <v>89598</v>
      </c>
      <c r="J10" s="11">
        <v>0</v>
      </c>
      <c r="K10" s="10" t="s">
        <v>22</v>
      </c>
      <c r="L10" s="11">
        <v>0</v>
      </c>
      <c r="M10" s="11">
        <v>0</v>
      </c>
      <c r="N10" s="12" t="s">
        <v>23</v>
      </c>
      <c r="O10" s="13"/>
    </row>
    <row r="11" spans="1:15" s="14" customFormat="1" ht="43.5" customHeight="1">
      <c r="A11" s="7">
        <v>3</v>
      </c>
      <c r="B11" s="8">
        <v>600</v>
      </c>
      <c r="C11" s="8">
        <v>60016</v>
      </c>
      <c r="D11" s="9">
        <v>6050</v>
      </c>
      <c r="E11" s="44" t="s">
        <v>149</v>
      </c>
      <c r="F11" s="11">
        <v>20000</v>
      </c>
      <c r="G11" s="11">
        <v>0</v>
      </c>
      <c r="H11" s="11">
        <v>20000</v>
      </c>
      <c r="I11" s="11">
        <v>20000</v>
      </c>
      <c r="J11" s="11">
        <v>0</v>
      </c>
      <c r="K11" s="10" t="s">
        <v>22</v>
      </c>
      <c r="L11" s="11">
        <v>0</v>
      </c>
      <c r="M11" s="11">
        <v>0</v>
      </c>
      <c r="N11" s="12" t="s">
        <v>23</v>
      </c>
      <c r="O11" s="13"/>
    </row>
    <row r="12" spans="1:15" s="14" customFormat="1" ht="56.25" customHeight="1">
      <c r="A12" s="7">
        <v>4</v>
      </c>
      <c r="B12" s="8">
        <v>600</v>
      </c>
      <c r="C12" s="8">
        <v>60016</v>
      </c>
      <c r="D12" s="9">
        <v>6050</v>
      </c>
      <c r="E12" s="44" t="s">
        <v>217</v>
      </c>
      <c r="F12" s="11">
        <v>34867</v>
      </c>
      <c r="G12" s="11">
        <v>4000</v>
      </c>
      <c r="H12" s="11">
        <v>30867</v>
      </c>
      <c r="I12" s="11">
        <v>30867</v>
      </c>
      <c r="J12" s="11">
        <v>0</v>
      </c>
      <c r="K12" s="10" t="s">
        <v>22</v>
      </c>
      <c r="L12" s="11">
        <v>0</v>
      </c>
      <c r="M12" s="11">
        <v>0</v>
      </c>
      <c r="N12" s="12" t="s">
        <v>23</v>
      </c>
      <c r="O12" s="13"/>
    </row>
    <row r="13" spans="1:15" s="14" customFormat="1" ht="42" customHeight="1">
      <c r="A13" s="73">
        <v>5</v>
      </c>
      <c r="B13" s="8">
        <v>600</v>
      </c>
      <c r="C13" s="8">
        <v>60016</v>
      </c>
      <c r="D13" s="9">
        <v>6050</v>
      </c>
      <c r="E13" s="80" t="s">
        <v>150</v>
      </c>
      <c r="F13" s="11">
        <v>10000</v>
      </c>
      <c r="G13" s="11">
        <v>0</v>
      </c>
      <c r="H13" s="11">
        <v>10000</v>
      </c>
      <c r="I13" s="11">
        <v>10000</v>
      </c>
      <c r="J13" s="11">
        <v>0</v>
      </c>
      <c r="K13" s="10" t="s">
        <v>22</v>
      </c>
      <c r="L13" s="11">
        <v>0</v>
      </c>
      <c r="M13" s="11">
        <v>0</v>
      </c>
      <c r="N13" s="63" t="s">
        <v>23</v>
      </c>
      <c r="O13" s="13"/>
    </row>
    <row r="14" spans="1:15" s="14" customFormat="1" ht="47.25" customHeight="1">
      <c r="A14" s="72">
        <v>6</v>
      </c>
      <c r="B14" s="48">
        <v>600</v>
      </c>
      <c r="C14" s="48">
        <v>60016</v>
      </c>
      <c r="D14" s="47">
        <v>6050</v>
      </c>
      <c r="E14" s="81" t="s">
        <v>354</v>
      </c>
      <c r="F14" s="62">
        <v>590928</v>
      </c>
      <c r="G14" s="62">
        <v>0</v>
      </c>
      <c r="H14" s="62">
        <v>10000</v>
      </c>
      <c r="I14" s="62">
        <v>10000</v>
      </c>
      <c r="J14" s="62">
        <v>0</v>
      </c>
      <c r="K14" s="10" t="s">
        <v>163</v>
      </c>
      <c r="L14" s="62">
        <v>0</v>
      </c>
      <c r="M14" s="62">
        <v>580928</v>
      </c>
      <c r="N14" s="68" t="s">
        <v>23</v>
      </c>
      <c r="O14" s="13"/>
    </row>
    <row r="15" spans="1:15" s="14" customFormat="1" ht="47.25" customHeight="1">
      <c r="A15" s="72">
        <v>7</v>
      </c>
      <c r="B15" s="48">
        <v>700</v>
      </c>
      <c r="C15" s="48">
        <v>70005</v>
      </c>
      <c r="D15" s="47">
        <v>6050</v>
      </c>
      <c r="E15" s="81" t="s">
        <v>151</v>
      </c>
      <c r="F15" s="62">
        <v>100000</v>
      </c>
      <c r="G15" s="62">
        <v>0</v>
      </c>
      <c r="H15" s="62">
        <v>4000</v>
      </c>
      <c r="I15" s="62">
        <v>4000</v>
      </c>
      <c r="J15" s="62">
        <v>0</v>
      </c>
      <c r="K15" s="59" t="s">
        <v>22</v>
      </c>
      <c r="L15" s="62">
        <v>0</v>
      </c>
      <c r="M15" s="62">
        <v>96000</v>
      </c>
      <c r="N15" s="68" t="s">
        <v>23</v>
      </c>
      <c r="O15" s="13"/>
    </row>
    <row r="16" spans="1:15" s="14" customFormat="1" ht="48.75" customHeight="1">
      <c r="A16" s="72">
        <v>8</v>
      </c>
      <c r="B16" s="48">
        <v>700</v>
      </c>
      <c r="C16" s="48">
        <v>70005</v>
      </c>
      <c r="D16" s="47">
        <v>6060</v>
      </c>
      <c r="E16" s="81" t="s">
        <v>97</v>
      </c>
      <c r="F16" s="62">
        <v>93314</v>
      </c>
      <c r="G16" s="62">
        <v>1371</v>
      </c>
      <c r="H16" s="62">
        <v>91943</v>
      </c>
      <c r="I16" s="62">
        <v>91943</v>
      </c>
      <c r="J16" s="62">
        <v>0</v>
      </c>
      <c r="K16" s="59" t="s">
        <v>22</v>
      </c>
      <c r="L16" s="62">
        <v>0</v>
      </c>
      <c r="M16" s="62">
        <v>0</v>
      </c>
      <c r="N16" s="68" t="s">
        <v>23</v>
      </c>
      <c r="O16" s="13"/>
    </row>
    <row r="17" spans="1:15" s="14" customFormat="1" ht="48.75" customHeight="1">
      <c r="A17" s="72">
        <v>9</v>
      </c>
      <c r="B17" s="48">
        <v>700</v>
      </c>
      <c r="C17" s="48">
        <v>70005</v>
      </c>
      <c r="D17" s="47">
        <v>6060</v>
      </c>
      <c r="E17" s="81" t="s">
        <v>164</v>
      </c>
      <c r="F17" s="62">
        <v>4000</v>
      </c>
      <c r="G17" s="62">
        <v>0</v>
      </c>
      <c r="H17" s="62">
        <v>4000</v>
      </c>
      <c r="I17" s="62">
        <v>4000</v>
      </c>
      <c r="J17" s="62">
        <v>0</v>
      </c>
      <c r="K17" s="59" t="s">
        <v>22</v>
      </c>
      <c r="L17" s="62">
        <v>0</v>
      </c>
      <c r="M17" s="62">
        <v>0</v>
      </c>
      <c r="N17" s="68" t="s">
        <v>23</v>
      </c>
      <c r="O17" s="13"/>
    </row>
    <row r="18" spans="1:15" s="14" customFormat="1" ht="48.75" customHeight="1">
      <c r="A18" s="72">
        <v>10</v>
      </c>
      <c r="B18" s="48">
        <v>700</v>
      </c>
      <c r="C18" s="48">
        <v>70005</v>
      </c>
      <c r="D18" s="47">
        <v>6060</v>
      </c>
      <c r="E18" s="81" t="s">
        <v>211</v>
      </c>
      <c r="F18" s="62">
        <v>3000</v>
      </c>
      <c r="G18" s="62">
        <v>0</v>
      </c>
      <c r="H18" s="62">
        <v>3000</v>
      </c>
      <c r="I18" s="62">
        <v>3000</v>
      </c>
      <c r="J18" s="62">
        <v>0</v>
      </c>
      <c r="K18" s="59" t="s">
        <v>22</v>
      </c>
      <c r="L18" s="62">
        <v>0</v>
      </c>
      <c r="M18" s="62">
        <v>0</v>
      </c>
      <c r="N18" s="68" t="s">
        <v>23</v>
      </c>
      <c r="O18" s="13"/>
    </row>
    <row r="19" spans="1:15" s="14" customFormat="1" ht="48.75" customHeight="1">
      <c r="A19" s="72">
        <v>11</v>
      </c>
      <c r="B19" s="48">
        <v>700</v>
      </c>
      <c r="C19" s="48">
        <v>70005</v>
      </c>
      <c r="D19" s="47">
        <v>6060</v>
      </c>
      <c r="E19" s="81" t="s">
        <v>218</v>
      </c>
      <c r="F19" s="62">
        <v>20000</v>
      </c>
      <c r="G19" s="62">
        <v>0</v>
      </c>
      <c r="H19" s="62">
        <v>20000</v>
      </c>
      <c r="I19" s="62">
        <v>20000</v>
      </c>
      <c r="J19" s="62">
        <v>0</v>
      </c>
      <c r="K19" s="59" t="s">
        <v>22</v>
      </c>
      <c r="L19" s="62">
        <v>0</v>
      </c>
      <c r="M19" s="62">
        <v>0</v>
      </c>
      <c r="N19" s="68" t="s">
        <v>23</v>
      </c>
      <c r="O19" s="13"/>
    </row>
    <row r="20" spans="1:15" s="14" customFormat="1" ht="48.75" customHeight="1">
      <c r="A20" s="72">
        <v>12</v>
      </c>
      <c r="B20" s="48">
        <v>710</v>
      </c>
      <c r="C20" s="48">
        <v>71035</v>
      </c>
      <c r="D20" s="47">
        <v>6050</v>
      </c>
      <c r="E20" s="90" t="s">
        <v>168</v>
      </c>
      <c r="F20" s="61">
        <v>233813</v>
      </c>
      <c r="G20" s="61">
        <v>3813</v>
      </c>
      <c r="H20" s="61">
        <v>5000</v>
      </c>
      <c r="I20" s="61">
        <v>5000</v>
      </c>
      <c r="J20" s="61">
        <v>0</v>
      </c>
      <c r="K20" s="66" t="s">
        <v>22</v>
      </c>
      <c r="L20" s="61">
        <v>0</v>
      </c>
      <c r="M20" s="61">
        <v>225000</v>
      </c>
      <c r="N20" s="67" t="s">
        <v>23</v>
      </c>
      <c r="O20" s="13"/>
    </row>
    <row r="21" spans="1:15" s="14" customFormat="1" ht="47.25" customHeight="1">
      <c r="A21" s="72">
        <v>13</v>
      </c>
      <c r="B21" s="48">
        <v>720</v>
      </c>
      <c r="C21" s="48">
        <v>72095</v>
      </c>
      <c r="D21" s="48">
        <v>6059</v>
      </c>
      <c r="E21" s="60" t="s">
        <v>75</v>
      </c>
      <c r="F21" s="62">
        <v>33291</v>
      </c>
      <c r="G21" s="62">
        <v>5201</v>
      </c>
      <c r="H21" s="62">
        <v>28090</v>
      </c>
      <c r="I21" s="62">
        <v>28090</v>
      </c>
      <c r="J21" s="62">
        <v>0</v>
      </c>
      <c r="K21" s="59" t="s">
        <v>22</v>
      </c>
      <c r="L21" s="62">
        <v>0</v>
      </c>
      <c r="M21" s="62">
        <v>0</v>
      </c>
      <c r="N21" s="68" t="s">
        <v>23</v>
      </c>
      <c r="O21" s="13"/>
    </row>
    <row r="22" spans="1:15" s="14" customFormat="1" ht="45.75" customHeight="1">
      <c r="A22" s="72">
        <v>14</v>
      </c>
      <c r="B22" s="48">
        <v>720</v>
      </c>
      <c r="C22" s="48">
        <v>72095</v>
      </c>
      <c r="D22" s="48">
        <v>6059</v>
      </c>
      <c r="E22" s="60" t="s">
        <v>356</v>
      </c>
      <c r="F22" s="62">
        <v>14717</v>
      </c>
      <c r="G22" s="62">
        <v>0</v>
      </c>
      <c r="H22" s="62">
        <v>14717</v>
      </c>
      <c r="I22" s="62">
        <v>14717</v>
      </c>
      <c r="J22" s="62">
        <v>0</v>
      </c>
      <c r="K22" s="59" t="s">
        <v>22</v>
      </c>
      <c r="L22" s="62">
        <v>0</v>
      </c>
      <c r="M22" s="62">
        <v>0</v>
      </c>
      <c r="N22" s="68" t="s">
        <v>23</v>
      </c>
      <c r="O22" s="13"/>
    </row>
    <row r="23" spans="1:15" ht="51" customHeight="1">
      <c r="A23" s="72">
        <v>15</v>
      </c>
      <c r="B23" s="48">
        <v>750</v>
      </c>
      <c r="C23" s="48">
        <v>75023</v>
      </c>
      <c r="D23" s="47" t="s">
        <v>25</v>
      </c>
      <c r="E23" s="60" t="s">
        <v>355</v>
      </c>
      <c r="F23" s="62">
        <v>210008</v>
      </c>
      <c r="G23" s="62">
        <v>10646</v>
      </c>
      <c r="H23" s="62">
        <v>198271</v>
      </c>
      <c r="I23" s="62">
        <v>90671</v>
      </c>
      <c r="J23" s="62">
        <v>0</v>
      </c>
      <c r="K23" s="59" t="s">
        <v>76</v>
      </c>
      <c r="L23" s="62">
        <v>107600</v>
      </c>
      <c r="M23" s="62">
        <v>1091</v>
      </c>
      <c r="N23" s="68" t="s">
        <v>23</v>
      </c>
      <c r="O23" s="21"/>
    </row>
    <row r="24" spans="1:15" ht="48">
      <c r="A24" s="72">
        <v>16</v>
      </c>
      <c r="B24" s="48">
        <v>750</v>
      </c>
      <c r="C24" s="48">
        <v>75023</v>
      </c>
      <c r="D24" s="48">
        <v>6060</v>
      </c>
      <c r="E24" s="60" t="s">
        <v>79</v>
      </c>
      <c r="F24" s="64">
        <v>5396</v>
      </c>
      <c r="G24" s="65">
        <v>0</v>
      </c>
      <c r="H24" s="61">
        <v>5396</v>
      </c>
      <c r="I24" s="61">
        <v>5396</v>
      </c>
      <c r="J24" s="61">
        <v>0</v>
      </c>
      <c r="K24" s="66" t="s">
        <v>30</v>
      </c>
      <c r="L24" s="71">
        <v>0</v>
      </c>
      <c r="M24" s="61">
        <v>0</v>
      </c>
      <c r="N24" s="67" t="s">
        <v>23</v>
      </c>
      <c r="O24" s="19"/>
    </row>
    <row r="25" spans="1:15" ht="48" customHeight="1">
      <c r="A25" s="72">
        <v>17</v>
      </c>
      <c r="B25" s="48">
        <v>750</v>
      </c>
      <c r="C25" s="48">
        <v>75023</v>
      </c>
      <c r="D25" s="47">
        <v>6060</v>
      </c>
      <c r="E25" s="60" t="s">
        <v>90</v>
      </c>
      <c r="F25" s="62">
        <v>14000</v>
      </c>
      <c r="G25" s="55">
        <v>0</v>
      </c>
      <c r="H25" s="18">
        <v>14000</v>
      </c>
      <c r="I25" s="18">
        <v>14000</v>
      </c>
      <c r="J25" s="18">
        <v>0</v>
      </c>
      <c r="K25" s="17" t="s">
        <v>30</v>
      </c>
      <c r="L25" s="18">
        <v>0</v>
      </c>
      <c r="M25" s="18">
        <v>0</v>
      </c>
      <c r="N25" s="12" t="s">
        <v>23</v>
      </c>
      <c r="O25" s="19"/>
    </row>
    <row r="26" spans="1:15" ht="51" customHeight="1">
      <c r="A26" s="72">
        <v>18</v>
      </c>
      <c r="B26" s="48">
        <v>754</v>
      </c>
      <c r="C26" s="48">
        <v>75412</v>
      </c>
      <c r="D26" s="47">
        <v>6230</v>
      </c>
      <c r="E26" s="60" t="s">
        <v>162</v>
      </c>
      <c r="F26" s="62">
        <v>2800</v>
      </c>
      <c r="G26" s="55">
        <v>0</v>
      </c>
      <c r="H26" s="18">
        <v>2800</v>
      </c>
      <c r="I26" s="18">
        <v>2800</v>
      </c>
      <c r="J26" s="18">
        <v>0</v>
      </c>
      <c r="K26" s="17" t="s">
        <v>30</v>
      </c>
      <c r="L26" s="18">
        <v>0</v>
      </c>
      <c r="M26" s="18">
        <v>0</v>
      </c>
      <c r="N26" s="12" t="s">
        <v>23</v>
      </c>
      <c r="O26" s="19"/>
    </row>
    <row r="27" spans="1:15" ht="51" customHeight="1">
      <c r="A27" s="72">
        <v>19</v>
      </c>
      <c r="B27" s="48">
        <v>801</v>
      </c>
      <c r="C27" s="48">
        <v>80101</v>
      </c>
      <c r="D27" s="48">
        <v>6050</v>
      </c>
      <c r="E27" s="59" t="s">
        <v>357</v>
      </c>
      <c r="F27" s="55">
        <v>228000</v>
      </c>
      <c r="G27" s="18">
        <v>0</v>
      </c>
      <c r="H27" s="18">
        <v>228000</v>
      </c>
      <c r="I27" s="18">
        <v>228000</v>
      </c>
      <c r="J27" s="18">
        <v>0</v>
      </c>
      <c r="K27" s="17" t="s">
        <v>22</v>
      </c>
      <c r="L27" s="18">
        <v>0</v>
      </c>
      <c r="M27" s="18">
        <v>0</v>
      </c>
      <c r="N27" s="12" t="s">
        <v>91</v>
      </c>
      <c r="O27" s="22"/>
    </row>
    <row r="28" spans="1:15" ht="64.5" customHeight="1">
      <c r="A28" s="72">
        <v>20</v>
      </c>
      <c r="B28" s="48">
        <v>851</v>
      </c>
      <c r="C28" s="48">
        <v>85111</v>
      </c>
      <c r="D28" s="48">
        <v>6300</v>
      </c>
      <c r="E28" s="60" t="s">
        <v>152</v>
      </c>
      <c r="F28" s="55">
        <v>30000</v>
      </c>
      <c r="G28" s="18">
        <v>0</v>
      </c>
      <c r="H28" s="18">
        <v>30000</v>
      </c>
      <c r="I28" s="18">
        <v>30000</v>
      </c>
      <c r="J28" s="18">
        <v>0</v>
      </c>
      <c r="K28" s="17" t="s">
        <v>22</v>
      </c>
      <c r="L28" s="18">
        <v>0</v>
      </c>
      <c r="M28" s="18">
        <v>0</v>
      </c>
      <c r="N28" s="12" t="s">
        <v>23</v>
      </c>
      <c r="O28" s="22"/>
    </row>
    <row r="29" spans="1:15" ht="49.5" customHeight="1">
      <c r="A29" s="69">
        <v>21</v>
      </c>
      <c r="B29" s="48">
        <v>900</v>
      </c>
      <c r="C29" s="48">
        <v>90001</v>
      </c>
      <c r="D29" s="48">
        <v>6050</v>
      </c>
      <c r="E29" s="60" t="s">
        <v>94</v>
      </c>
      <c r="F29" s="55">
        <v>45000</v>
      </c>
      <c r="G29" s="18">
        <v>0</v>
      </c>
      <c r="H29" s="18">
        <v>5000</v>
      </c>
      <c r="I29" s="18">
        <v>5000</v>
      </c>
      <c r="J29" s="18">
        <v>0</v>
      </c>
      <c r="K29" s="17" t="s">
        <v>22</v>
      </c>
      <c r="L29" s="18">
        <v>0</v>
      </c>
      <c r="M29" s="18">
        <v>40000</v>
      </c>
      <c r="N29" s="12" t="s">
        <v>23</v>
      </c>
      <c r="O29" s="22"/>
    </row>
    <row r="30" spans="1:14" ht="53.25" customHeight="1">
      <c r="A30" s="72">
        <v>22</v>
      </c>
      <c r="B30" s="56">
        <v>900</v>
      </c>
      <c r="C30" s="56">
        <v>90001</v>
      </c>
      <c r="D30" s="57">
        <v>6050</v>
      </c>
      <c r="E30" s="58" t="s">
        <v>96</v>
      </c>
      <c r="F30" s="18">
        <v>115000</v>
      </c>
      <c r="G30" s="18">
        <v>85</v>
      </c>
      <c r="H30" s="18">
        <v>109415</v>
      </c>
      <c r="I30" s="18">
        <v>109415</v>
      </c>
      <c r="J30" s="18">
        <v>0</v>
      </c>
      <c r="K30" s="17" t="s">
        <v>22</v>
      </c>
      <c r="L30" s="18">
        <v>0</v>
      </c>
      <c r="M30" s="18">
        <v>5500</v>
      </c>
      <c r="N30" s="12" t="s">
        <v>23</v>
      </c>
    </row>
    <row r="31" spans="1:14" ht="51.75" customHeight="1">
      <c r="A31" s="69">
        <v>23</v>
      </c>
      <c r="B31" s="15">
        <v>900</v>
      </c>
      <c r="C31" s="15">
        <v>90001</v>
      </c>
      <c r="D31" s="16">
        <v>6050</v>
      </c>
      <c r="E31" s="20" t="s">
        <v>80</v>
      </c>
      <c r="F31" s="18">
        <v>55000</v>
      </c>
      <c r="G31" s="18">
        <v>0</v>
      </c>
      <c r="H31" s="18">
        <v>40000</v>
      </c>
      <c r="I31" s="18">
        <v>40000</v>
      </c>
      <c r="J31" s="18">
        <v>0</v>
      </c>
      <c r="K31" s="17" t="s">
        <v>22</v>
      </c>
      <c r="L31" s="18">
        <v>0</v>
      </c>
      <c r="M31" s="18">
        <v>15000</v>
      </c>
      <c r="N31" s="12" t="s">
        <v>23</v>
      </c>
    </row>
    <row r="32" spans="1:14" ht="51.75" customHeight="1">
      <c r="A32" s="7">
        <v>24</v>
      </c>
      <c r="B32" s="15">
        <v>900</v>
      </c>
      <c r="C32" s="15">
        <v>90001</v>
      </c>
      <c r="D32" s="16">
        <v>6050</v>
      </c>
      <c r="E32" s="20" t="s">
        <v>165</v>
      </c>
      <c r="F32" s="18">
        <v>200000</v>
      </c>
      <c r="G32" s="18">
        <v>0</v>
      </c>
      <c r="H32" s="18">
        <v>200000</v>
      </c>
      <c r="I32" s="18">
        <v>50000</v>
      </c>
      <c r="J32" s="18">
        <v>150000</v>
      </c>
      <c r="K32" s="17" t="s">
        <v>22</v>
      </c>
      <c r="L32" s="18">
        <v>0</v>
      </c>
      <c r="M32" s="18">
        <v>0</v>
      </c>
      <c r="N32" s="12" t="s">
        <v>23</v>
      </c>
    </row>
    <row r="33" spans="1:14" ht="51.75" customHeight="1">
      <c r="A33" s="72">
        <v>25</v>
      </c>
      <c r="B33" s="15">
        <v>900</v>
      </c>
      <c r="C33" s="15">
        <v>90001</v>
      </c>
      <c r="D33" s="16">
        <v>6050</v>
      </c>
      <c r="E33" s="20" t="s">
        <v>95</v>
      </c>
      <c r="F33" s="18">
        <v>64788</v>
      </c>
      <c r="G33" s="18">
        <v>5746</v>
      </c>
      <c r="H33" s="18">
        <v>59042</v>
      </c>
      <c r="I33" s="18">
        <v>10212</v>
      </c>
      <c r="J33" s="18">
        <v>48830</v>
      </c>
      <c r="K33" s="17" t="s">
        <v>22</v>
      </c>
      <c r="L33" s="18">
        <v>0</v>
      </c>
      <c r="M33" s="18">
        <v>0</v>
      </c>
      <c r="N33" s="12" t="s">
        <v>23</v>
      </c>
    </row>
    <row r="34" spans="1:14" ht="51.75" customHeight="1">
      <c r="A34" s="72">
        <v>26</v>
      </c>
      <c r="B34" s="84">
        <v>900</v>
      </c>
      <c r="C34" s="15">
        <v>90001</v>
      </c>
      <c r="D34" s="16">
        <v>6050</v>
      </c>
      <c r="E34" s="20" t="s">
        <v>166</v>
      </c>
      <c r="F34" s="18">
        <v>30000</v>
      </c>
      <c r="G34" s="18">
        <v>0</v>
      </c>
      <c r="H34" s="18">
        <v>5000</v>
      </c>
      <c r="I34" s="18">
        <v>5000</v>
      </c>
      <c r="J34" s="18">
        <v>0</v>
      </c>
      <c r="K34" s="17" t="s">
        <v>22</v>
      </c>
      <c r="L34" s="18">
        <v>0</v>
      </c>
      <c r="M34" s="18">
        <v>25000</v>
      </c>
      <c r="N34" s="12" t="s">
        <v>23</v>
      </c>
    </row>
    <row r="35" spans="1:14" ht="51.75" customHeight="1">
      <c r="A35" s="72">
        <v>27</v>
      </c>
      <c r="B35" s="84">
        <v>900</v>
      </c>
      <c r="C35" s="15">
        <v>90015</v>
      </c>
      <c r="D35" s="16">
        <v>6050</v>
      </c>
      <c r="E35" s="20" t="s">
        <v>84</v>
      </c>
      <c r="F35" s="18">
        <v>15426</v>
      </c>
      <c r="G35" s="18">
        <v>1218</v>
      </c>
      <c r="H35" s="18">
        <v>14208</v>
      </c>
      <c r="I35" s="18">
        <v>14208</v>
      </c>
      <c r="J35" s="18">
        <v>0</v>
      </c>
      <c r="K35" s="17" t="s">
        <v>22</v>
      </c>
      <c r="L35" s="18">
        <v>0</v>
      </c>
      <c r="M35" s="18">
        <v>0</v>
      </c>
      <c r="N35" s="12" t="s">
        <v>23</v>
      </c>
    </row>
    <row r="36" spans="1:14" ht="51.75" customHeight="1">
      <c r="A36" s="69">
        <v>28</v>
      </c>
      <c r="B36" s="15">
        <v>900</v>
      </c>
      <c r="C36" s="15">
        <v>90015</v>
      </c>
      <c r="D36" s="16">
        <v>6050</v>
      </c>
      <c r="E36" s="20" t="s">
        <v>98</v>
      </c>
      <c r="F36" s="18">
        <v>15000</v>
      </c>
      <c r="G36" s="18">
        <v>0</v>
      </c>
      <c r="H36" s="18">
        <v>15000</v>
      </c>
      <c r="I36" s="18">
        <v>15000</v>
      </c>
      <c r="J36" s="18">
        <v>0</v>
      </c>
      <c r="K36" s="17" t="s">
        <v>22</v>
      </c>
      <c r="L36" s="18">
        <v>0</v>
      </c>
      <c r="M36" s="18">
        <v>0</v>
      </c>
      <c r="N36" s="12" t="s">
        <v>23</v>
      </c>
    </row>
    <row r="37" spans="1:14" ht="51.75" customHeight="1">
      <c r="A37" s="83">
        <v>29</v>
      </c>
      <c r="B37" s="8">
        <v>900</v>
      </c>
      <c r="C37" s="8">
        <v>90015</v>
      </c>
      <c r="D37" s="9">
        <v>6050</v>
      </c>
      <c r="E37" s="20" t="s">
        <v>93</v>
      </c>
      <c r="F37" s="18">
        <v>40178</v>
      </c>
      <c r="G37" s="18">
        <v>5738</v>
      </c>
      <c r="H37" s="18">
        <v>34440</v>
      </c>
      <c r="I37" s="18">
        <v>34440</v>
      </c>
      <c r="J37" s="18">
        <v>0</v>
      </c>
      <c r="K37" s="17" t="s">
        <v>22</v>
      </c>
      <c r="L37" s="18">
        <v>0</v>
      </c>
      <c r="M37" s="18">
        <v>0</v>
      </c>
      <c r="N37" s="12" t="s">
        <v>23</v>
      </c>
    </row>
    <row r="38" spans="1:14" ht="51.75" customHeight="1">
      <c r="A38" s="72">
        <v>30</v>
      </c>
      <c r="B38" s="48">
        <v>900</v>
      </c>
      <c r="C38" s="48">
        <v>90095</v>
      </c>
      <c r="D38" s="47">
        <v>6050</v>
      </c>
      <c r="E38" s="46" t="s">
        <v>167</v>
      </c>
      <c r="F38" s="18">
        <v>15000</v>
      </c>
      <c r="G38" s="18">
        <v>0</v>
      </c>
      <c r="H38" s="18">
        <v>15000</v>
      </c>
      <c r="I38" s="18">
        <v>15000</v>
      </c>
      <c r="J38" s="18">
        <v>0</v>
      </c>
      <c r="K38" s="17" t="s">
        <v>22</v>
      </c>
      <c r="L38" s="18">
        <v>0</v>
      </c>
      <c r="M38" s="18">
        <v>0</v>
      </c>
      <c r="N38" s="12" t="s">
        <v>23</v>
      </c>
    </row>
    <row r="39" spans="1:14" ht="51.75" customHeight="1">
      <c r="A39" s="69">
        <v>31</v>
      </c>
      <c r="B39" s="56">
        <v>921</v>
      </c>
      <c r="C39" s="56">
        <v>92109</v>
      </c>
      <c r="D39" s="57">
        <v>6220</v>
      </c>
      <c r="E39" s="20" t="s">
        <v>82</v>
      </c>
      <c r="F39" s="18">
        <v>37000</v>
      </c>
      <c r="G39" s="18">
        <v>0</v>
      </c>
      <c r="H39" s="18">
        <v>37000</v>
      </c>
      <c r="I39" s="18">
        <v>37000</v>
      </c>
      <c r="J39" s="18">
        <v>0</v>
      </c>
      <c r="K39" s="17" t="s">
        <v>22</v>
      </c>
      <c r="L39" s="18">
        <v>0</v>
      </c>
      <c r="M39" s="18">
        <v>0</v>
      </c>
      <c r="N39" s="12" t="s">
        <v>23</v>
      </c>
    </row>
    <row r="40" spans="1:14" ht="51.75" customHeight="1">
      <c r="A40" s="7">
        <v>32</v>
      </c>
      <c r="B40" s="15">
        <v>921</v>
      </c>
      <c r="C40" s="15">
        <v>92109</v>
      </c>
      <c r="D40" s="16">
        <v>6220</v>
      </c>
      <c r="E40" s="20" t="s">
        <v>153</v>
      </c>
      <c r="F40" s="18">
        <v>9000</v>
      </c>
      <c r="G40" s="18">
        <v>0</v>
      </c>
      <c r="H40" s="18">
        <v>9000</v>
      </c>
      <c r="I40" s="18">
        <v>9000</v>
      </c>
      <c r="J40" s="18">
        <v>0</v>
      </c>
      <c r="K40" s="17" t="s">
        <v>22</v>
      </c>
      <c r="L40" s="18">
        <v>0</v>
      </c>
      <c r="M40" s="18">
        <v>0</v>
      </c>
      <c r="N40" s="12" t="s">
        <v>23</v>
      </c>
    </row>
    <row r="41" spans="1:14" ht="51.75" customHeight="1">
      <c r="A41" s="72">
        <v>33</v>
      </c>
      <c r="B41" s="15">
        <v>921</v>
      </c>
      <c r="C41" s="15">
        <v>92116</v>
      </c>
      <c r="D41" s="16">
        <v>6220</v>
      </c>
      <c r="E41" s="20" t="s">
        <v>154</v>
      </c>
      <c r="F41" s="18">
        <v>10200</v>
      </c>
      <c r="G41" s="18">
        <v>0</v>
      </c>
      <c r="H41" s="18">
        <v>10200</v>
      </c>
      <c r="I41" s="18">
        <v>10200</v>
      </c>
      <c r="J41" s="18">
        <v>0</v>
      </c>
      <c r="K41" s="17" t="s">
        <v>22</v>
      </c>
      <c r="L41" s="18">
        <v>0</v>
      </c>
      <c r="M41" s="18">
        <v>0</v>
      </c>
      <c r="N41" s="12" t="s">
        <v>23</v>
      </c>
    </row>
    <row r="42" spans="1:14" ht="51.75" customHeight="1">
      <c r="A42" s="72">
        <v>34</v>
      </c>
      <c r="B42" s="84">
        <v>926</v>
      </c>
      <c r="C42" s="15">
        <v>92601</v>
      </c>
      <c r="D42" s="16" t="s">
        <v>21</v>
      </c>
      <c r="E42" s="20" t="s">
        <v>81</v>
      </c>
      <c r="F42" s="18">
        <v>427811</v>
      </c>
      <c r="G42" s="18">
        <v>29696</v>
      </c>
      <c r="H42" s="18">
        <v>398115</v>
      </c>
      <c r="I42" s="18">
        <v>157858</v>
      </c>
      <c r="J42" s="18">
        <v>0</v>
      </c>
      <c r="K42" s="17" t="s">
        <v>88</v>
      </c>
      <c r="L42" s="18">
        <v>240257</v>
      </c>
      <c r="M42" s="18">
        <v>0</v>
      </c>
      <c r="N42" s="12" t="s">
        <v>23</v>
      </c>
    </row>
    <row r="43" spans="1:14" ht="51.75" customHeight="1">
      <c r="A43" s="73">
        <v>35</v>
      </c>
      <c r="B43" s="8">
        <v>926</v>
      </c>
      <c r="C43" s="8">
        <v>92601</v>
      </c>
      <c r="D43" s="9">
        <v>6050</v>
      </c>
      <c r="E43" s="85" t="s">
        <v>155</v>
      </c>
      <c r="F43" s="11">
        <v>741144</v>
      </c>
      <c r="G43" s="11">
        <v>0</v>
      </c>
      <c r="H43" s="11">
        <v>270000</v>
      </c>
      <c r="I43" s="11">
        <v>270000</v>
      </c>
      <c r="J43" s="11">
        <v>0</v>
      </c>
      <c r="K43" s="17" t="s">
        <v>88</v>
      </c>
      <c r="L43" s="18">
        <v>0</v>
      </c>
      <c r="M43" s="18">
        <v>471144</v>
      </c>
      <c r="N43" s="12" t="s">
        <v>23</v>
      </c>
    </row>
    <row r="44" spans="1:14" ht="51.75" customHeight="1">
      <c r="A44" s="72">
        <v>36</v>
      </c>
      <c r="B44" s="48">
        <v>926</v>
      </c>
      <c r="C44" s="48">
        <v>92601</v>
      </c>
      <c r="D44" s="47">
        <v>6060</v>
      </c>
      <c r="E44" s="60" t="s">
        <v>185</v>
      </c>
      <c r="F44" s="62">
        <v>23000</v>
      </c>
      <c r="G44" s="62">
        <v>0</v>
      </c>
      <c r="H44" s="62">
        <v>23000</v>
      </c>
      <c r="I44" s="62">
        <v>23000</v>
      </c>
      <c r="J44" s="62">
        <v>0</v>
      </c>
      <c r="K44" s="17" t="s">
        <v>88</v>
      </c>
      <c r="L44" s="18">
        <v>0</v>
      </c>
      <c r="M44" s="18">
        <v>0</v>
      </c>
      <c r="N44" s="12" t="s">
        <v>23</v>
      </c>
    </row>
    <row r="45" spans="1:14" ht="73.5" customHeight="1">
      <c r="A45" s="86">
        <v>37</v>
      </c>
      <c r="B45" s="70">
        <v>926</v>
      </c>
      <c r="C45" s="70">
        <v>92695</v>
      </c>
      <c r="D45" s="70">
        <v>6050</v>
      </c>
      <c r="E45" s="91" t="s">
        <v>212</v>
      </c>
      <c r="F45" s="65">
        <v>2532000</v>
      </c>
      <c r="G45" s="61">
        <v>85680</v>
      </c>
      <c r="H45" s="61">
        <v>1150000</v>
      </c>
      <c r="I45" s="61">
        <v>535000</v>
      </c>
      <c r="J45" s="61">
        <v>400000</v>
      </c>
      <c r="K45" s="17" t="s">
        <v>170</v>
      </c>
      <c r="L45" s="18">
        <v>0</v>
      </c>
      <c r="M45" s="18">
        <v>1296320</v>
      </c>
      <c r="N45" s="12" t="s">
        <v>23</v>
      </c>
    </row>
    <row r="46" spans="1:14" s="22" customFormat="1" ht="24" customHeight="1">
      <c r="A46" s="227" t="s">
        <v>33</v>
      </c>
      <c r="B46" s="227"/>
      <c r="C46" s="227"/>
      <c r="D46" s="227"/>
      <c r="E46" s="227"/>
      <c r="F46" s="23">
        <f>SUM(F9:F45)</f>
        <v>6294157</v>
      </c>
      <c r="G46" s="23">
        <f>SUM(G9:G45)</f>
        <v>159779</v>
      </c>
      <c r="H46" s="23">
        <f>SUM(H9:H45)</f>
        <v>3378395</v>
      </c>
      <c r="I46" s="23">
        <f>SUM(I9:I45)</f>
        <v>2216708</v>
      </c>
      <c r="J46" s="23">
        <f>SUM(J9:J45)</f>
        <v>598830</v>
      </c>
      <c r="K46" s="49">
        <v>215000</v>
      </c>
      <c r="L46" s="23">
        <f>SUM(L9:L45)</f>
        <v>347857</v>
      </c>
      <c r="M46" s="23">
        <f>SUM(M9:M45)</f>
        <v>2755983</v>
      </c>
      <c r="N46" s="24" t="s">
        <v>34</v>
      </c>
    </row>
    <row r="47" spans="1:14" s="22" customFormat="1" ht="17.25" customHeight="1" hidden="1">
      <c r="A47" s="51"/>
      <c r="B47" s="51"/>
      <c r="C47" s="51"/>
      <c r="D47" s="51"/>
      <c r="E47" s="51"/>
      <c r="F47" s="52"/>
      <c r="G47" s="52"/>
      <c r="H47" s="52"/>
      <c r="I47" s="52"/>
      <c r="J47" s="52"/>
      <c r="K47" s="53"/>
      <c r="L47" s="52"/>
      <c r="M47" s="52"/>
      <c r="N47" s="54"/>
    </row>
    <row r="48" spans="1:14" ht="12.75">
      <c r="A48" s="25" t="s">
        <v>35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75">
      <c r="A49" s="25" t="s">
        <v>36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2.75">
      <c r="A50" s="25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2.75">
      <c r="A51" s="25" t="s">
        <v>83</v>
      </c>
      <c r="B51" s="25" t="s">
        <v>169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.75">
      <c r="A52" s="25" t="s">
        <v>38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2.75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7"/>
      <c r="N54" s="25"/>
    </row>
    <row r="55" spans="1:14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8">
      <c r="A58" s="50"/>
      <c r="B58" s="50"/>
      <c r="C58" s="50"/>
      <c r="D58" s="50"/>
      <c r="E58" s="50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8">
      <c r="A59" s="50"/>
      <c r="B59" s="50"/>
      <c r="C59" s="50"/>
      <c r="D59" s="50"/>
      <c r="E59" s="50"/>
      <c r="F59" s="27"/>
      <c r="G59" s="27"/>
      <c r="H59" s="27"/>
      <c r="I59" s="27"/>
      <c r="J59" s="27"/>
      <c r="K59" s="27"/>
      <c r="L59" s="27"/>
      <c r="M59" s="27"/>
      <c r="N59" s="27"/>
    </row>
    <row r="60" spans="2:14" ht="12.75"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</row>
  </sheetData>
  <sheetProtection selectLockedCells="1" selectUnlockedCells="1"/>
  <mergeCells count="19">
    <mergeCell ref="B60:N60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46:E46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1.2291666666666667" bottom="0.8661417322834646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uchwały Nr I/6/2014
Rady Miasta Radziejów z dnia 1 grudnia 2014 roku  
w sprawie zmian w budżecie Miasta Radziejów na 2014 rok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95"/>
  <sheetViews>
    <sheetView zoomScalePageLayoutView="0" workbookViewId="0" topLeftCell="A1">
      <selection activeCell="E89" sqref="E89"/>
    </sheetView>
  </sheetViews>
  <sheetFormatPr defaultColWidth="9.140625" defaultRowHeight="12.75"/>
  <cols>
    <col min="1" max="1" width="6.57421875" style="94" customWidth="1"/>
    <col min="2" max="2" width="9.28125" style="94" customWidth="1"/>
    <col min="3" max="3" width="7.7109375" style="94" customWidth="1"/>
    <col min="4" max="4" width="13.28125" style="94" customWidth="1"/>
    <col min="5" max="5" width="12.57421875" style="94" customWidth="1"/>
    <col min="6" max="6" width="12.7109375" style="94" customWidth="1"/>
    <col min="7" max="7" width="12.8515625" style="94" customWidth="1"/>
    <col min="8" max="8" width="12.57421875" style="94" customWidth="1"/>
    <col min="9" max="24" width="9.140625" style="137" customWidth="1"/>
    <col min="25" max="16384" width="9.140625" style="94" customWidth="1"/>
  </cols>
  <sheetData>
    <row r="1" spans="1:8" ht="55.5" customHeight="1">
      <c r="A1" s="229" t="s">
        <v>231</v>
      </c>
      <c r="B1" s="229"/>
      <c r="C1" s="229"/>
      <c r="D1" s="229"/>
      <c r="E1" s="229"/>
      <c r="F1" s="229"/>
      <c r="G1" s="229"/>
      <c r="H1" s="229"/>
    </row>
    <row r="2" spans="1:8" ht="10.5" customHeight="1">
      <c r="A2" s="28"/>
      <c r="B2" s="28"/>
      <c r="C2" s="28"/>
      <c r="D2" s="28"/>
      <c r="E2" s="28"/>
      <c r="F2" s="28"/>
      <c r="H2" s="3"/>
    </row>
    <row r="3" spans="1:8" ht="12.75" customHeight="1">
      <c r="A3" s="235" t="s">
        <v>0</v>
      </c>
      <c r="B3" s="235" t="s">
        <v>1</v>
      </c>
      <c r="C3" s="235" t="s">
        <v>99</v>
      </c>
      <c r="D3" s="236" t="s">
        <v>232</v>
      </c>
      <c r="E3" s="236" t="s">
        <v>39</v>
      </c>
      <c r="F3" s="236" t="s">
        <v>4</v>
      </c>
      <c r="G3" s="236"/>
      <c r="H3" s="236"/>
    </row>
    <row r="4" spans="1:8" ht="12.75" customHeight="1">
      <c r="A4" s="235"/>
      <c r="B4" s="235"/>
      <c r="C4" s="235"/>
      <c r="D4" s="236"/>
      <c r="E4" s="236"/>
      <c r="F4" s="236" t="s">
        <v>40</v>
      </c>
      <c r="G4" s="29" t="s">
        <v>3</v>
      </c>
      <c r="H4" s="236" t="s">
        <v>41</v>
      </c>
    </row>
    <row r="5" spans="1:8" ht="50.25" customHeight="1">
      <c r="A5" s="235"/>
      <c r="B5" s="235"/>
      <c r="C5" s="235"/>
      <c r="D5" s="236"/>
      <c r="E5" s="236"/>
      <c r="F5" s="236"/>
      <c r="G5" s="4" t="s">
        <v>233</v>
      </c>
      <c r="H5" s="236"/>
    </row>
    <row r="6" spans="1:8" ht="17.2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</row>
    <row r="7" spans="1:8" ht="18" customHeight="1">
      <c r="A7" s="138" t="s">
        <v>200</v>
      </c>
      <c r="B7" s="138" t="s">
        <v>201</v>
      </c>
      <c r="C7" s="139"/>
      <c r="D7" s="140">
        <f>SUM(D8:D14)</f>
        <v>14615.15</v>
      </c>
      <c r="E7" s="140">
        <f>SUM(E8:E14)</f>
        <v>14615.15</v>
      </c>
      <c r="F7" s="140">
        <f>SUM(F8:F14)</f>
        <v>14615.15</v>
      </c>
      <c r="G7" s="140">
        <f>SUM(G8:G14)</f>
        <v>95.71</v>
      </c>
      <c r="H7" s="140">
        <f>SUM(H8:H14)</f>
        <v>0</v>
      </c>
    </row>
    <row r="8" spans="1:24" s="145" customFormat="1" ht="18" customHeight="1">
      <c r="A8" s="141"/>
      <c r="B8" s="142"/>
      <c r="C8" s="142">
        <v>2010</v>
      </c>
      <c r="D8" s="143">
        <v>14615.15</v>
      </c>
      <c r="E8" s="143"/>
      <c r="F8" s="143"/>
      <c r="G8" s="143"/>
      <c r="H8" s="14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s="145" customFormat="1" ht="18" customHeight="1">
      <c r="A9" s="141"/>
      <c r="B9" s="142"/>
      <c r="C9" s="142">
        <v>4010</v>
      </c>
      <c r="D9" s="143"/>
      <c r="E9" s="143">
        <v>80</v>
      </c>
      <c r="F9" s="143">
        <v>80</v>
      </c>
      <c r="G9" s="143">
        <v>80</v>
      </c>
      <c r="H9" s="143">
        <v>0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s="145" customFormat="1" ht="18" customHeight="1">
      <c r="A10" s="141"/>
      <c r="B10" s="142"/>
      <c r="C10" s="142">
        <v>4110</v>
      </c>
      <c r="D10" s="143"/>
      <c r="E10" s="143">
        <v>13.75</v>
      </c>
      <c r="F10" s="143">
        <v>13.75</v>
      </c>
      <c r="G10" s="143">
        <v>13.75</v>
      </c>
      <c r="H10" s="143">
        <v>0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1:24" s="145" customFormat="1" ht="18" customHeight="1">
      <c r="A11" s="141"/>
      <c r="B11" s="142"/>
      <c r="C11" s="142">
        <v>4120</v>
      </c>
      <c r="D11" s="143"/>
      <c r="E11" s="143">
        <v>1.96</v>
      </c>
      <c r="F11" s="143">
        <v>1.96</v>
      </c>
      <c r="G11" s="143">
        <v>1.96</v>
      </c>
      <c r="H11" s="143">
        <v>0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1:24" s="145" customFormat="1" ht="18" customHeight="1">
      <c r="A12" s="141"/>
      <c r="B12" s="142"/>
      <c r="C12" s="142">
        <v>4210</v>
      </c>
      <c r="D12" s="143"/>
      <c r="E12" s="143">
        <v>38.37</v>
      </c>
      <c r="F12" s="143">
        <v>38.37</v>
      </c>
      <c r="G12" s="143">
        <v>0</v>
      </c>
      <c r="H12" s="143">
        <v>0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</row>
    <row r="13" spans="1:24" s="145" customFormat="1" ht="18" customHeight="1">
      <c r="A13" s="141"/>
      <c r="B13" s="142"/>
      <c r="C13" s="142">
        <v>4300</v>
      </c>
      <c r="D13" s="143"/>
      <c r="E13" s="143">
        <v>152.5</v>
      </c>
      <c r="F13" s="143">
        <v>152.5</v>
      </c>
      <c r="G13" s="143">
        <v>0</v>
      </c>
      <c r="H13" s="143">
        <v>0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4" s="145" customFormat="1" ht="18" customHeight="1">
      <c r="A14" s="141"/>
      <c r="B14" s="142"/>
      <c r="C14" s="142">
        <v>4430</v>
      </c>
      <c r="D14" s="143"/>
      <c r="E14" s="143">
        <v>14328.57</v>
      </c>
      <c r="F14" s="143">
        <v>14328.57</v>
      </c>
      <c r="G14" s="143">
        <v>0</v>
      </c>
      <c r="H14" s="143">
        <v>0</v>
      </c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8" ht="18" customHeight="1">
      <c r="A15" s="146">
        <v>750</v>
      </c>
      <c r="B15" s="139"/>
      <c r="C15" s="139"/>
      <c r="D15" s="140">
        <f>SUM(D16)</f>
        <v>83580</v>
      </c>
      <c r="E15" s="140">
        <f>SUM(E16)</f>
        <v>83580</v>
      </c>
      <c r="F15" s="140">
        <f>SUM(F16)</f>
        <v>83580</v>
      </c>
      <c r="G15" s="140">
        <f>SUM(G16)</f>
        <v>83580</v>
      </c>
      <c r="H15" s="140">
        <f>SUM(H16)</f>
        <v>0</v>
      </c>
    </row>
    <row r="16" spans="1:24" s="150" customFormat="1" ht="18" customHeight="1">
      <c r="A16" s="147"/>
      <c r="B16" s="148">
        <v>75011</v>
      </c>
      <c r="C16" s="148"/>
      <c r="D16" s="149">
        <f>SUM(D17:D21)</f>
        <v>83580</v>
      </c>
      <c r="E16" s="149">
        <f>SUM(E17:E21)</f>
        <v>83580</v>
      </c>
      <c r="F16" s="149">
        <f>SUM(F17:F21)</f>
        <v>83580</v>
      </c>
      <c r="G16" s="149">
        <f>SUM(G17:G21)</f>
        <v>83580</v>
      </c>
      <c r="H16" s="149">
        <f>SUM(H17:H21)</f>
        <v>0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</row>
    <row r="17" spans="1:24" s="150" customFormat="1" ht="18" customHeight="1">
      <c r="A17" s="147"/>
      <c r="B17" s="148"/>
      <c r="C17" s="148">
        <v>2010</v>
      </c>
      <c r="D17" s="149">
        <v>83580</v>
      </c>
      <c r="E17" s="149"/>
      <c r="F17" s="149"/>
      <c r="G17" s="149"/>
      <c r="H17" s="149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spans="1:24" s="150" customFormat="1" ht="18" customHeight="1">
      <c r="A18" s="147"/>
      <c r="B18" s="148"/>
      <c r="C18" s="148">
        <v>4010</v>
      </c>
      <c r="D18" s="149"/>
      <c r="E18" s="149">
        <v>64900</v>
      </c>
      <c r="F18" s="149">
        <v>64900</v>
      </c>
      <c r="G18" s="149">
        <v>64900</v>
      </c>
      <c r="H18" s="149">
        <v>0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</row>
    <row r="19" spans="1:24" s="150" customFormat="1" ht="18" customHeight="1">
      <c r="A19" s="147"/>
      <c r="B19" s="148"/>
      <c r="C19" s="148">
        <v>4040</v>
      </c>
      <c r="D19" s="149"/>
      <c r="E19" s="149">
        <v>5000</v>
      </c>
      <c r="F19" s="149">
        <v>5000</v>
      </c>
      <c r="G19" s="149">
        <v>5000</v>
      </c>
      <c r="H19" s="149">
        <v>0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</row>
    <row r="20" spans="1:24" s="150" customFormat="1" ht="18" customHeight="1">
      <c r="A20" s="147"/>
      <c r="B20" s="148"/>
      <c r="C20" s="148">
        <v>4110</v>
      </c>
      <c r="D20" s="149"/>
      <c r="E20" s="149">
        <v>11975</v>
      </c>
      <c r="F20" s="149">
        <v>11975</v>
      </c>
      <c r="G20" s="149">
        <v>11975</v>
      </c>
      <c r="H20" s="149">
        <v>0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</row>
    <row r="21" spans="1:24" s="150" customFormat="1" ht="18" customHeight="1">
      <c r="A21" s="147"/>
      <c r="B21" s="148"/>
      <c r="C21" s="148">
        <v>4120</v>
      </c>
      <c r="D21" s="149"/>
      <c r="E21" s="149">
        <v>1705</v>
      </c>
      <c r="F21" s="149">
        <v>1705</v>
      </c>
      <c r="G21" s="149">
        <v>1705</v>
      </c>
      <c r="H21" s="149">
        <v>0</v>
      </c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</row>
    <row r="22" spans="1:24" s="150" customFormat="1" ht="18" customHeight="1">
      <c r="A22" s="151">
        <v>751</v>
      </c>
      <c r="B22" s="152"/>
      <c r="C22" s="152"/>
      <c r="D22" s="153">
        <f>D23+D38+D28</f>
        <v>69299</v>
      </c>
      <c r="E22" s="153">
        <f>E23+E38+E28</f>
        <v>69299</v>
      </c>
      <c r="F22" s="153">
        <f>F23+F38+F28</f>
        <v>69299</v>
      </c>
      <c r="G22" s="153">
        <f>G23+G38+G28</f>
        <v>10478</v>
      </c>
      <c r="H22" s="153">
        <f>H23+H38+H28</f>
        <v>0</v>
      </c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</row>
    <row r="23" spans="1:24" s="150" customFormat="1" ht="18" customHeight="1">
      <c r="A23" s="147"/>
      <c r="B23" s="148">
        <v>75101</v>
      </c>
      <c r="C23" s="148"/>
      <c r="D23" s="149">
        <v>1150</v>
      </c>
      <c r="E23" s="149">
        <f>SUM(E25:E27)</f>
        <v>1150</v>
      </c>
      <c r="F23" s="149">
        <f>SUM(F25:F27)</f>
        <v>1150</v>
      </c>
      <c r="G23" s="149">
        <f>SUM(G25:G27)</f>
        <v>1150</v>
      </c>
      <c r="H23" s="149">
        <f>SUM(H25:H27)</f>
        <v>0</v>
      </c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</row>
    <row r="24" spans="1:24" s="150" customFormat="1" ht="18" customHeight="1">
      <c r="A24" s="147"/>
      <c r="B24" s="148"/>
      <c r="C24" s="148">
        <v>2010</v>
      </c>
      <c r="D24" s="149">
        <v>1150</v>
      </c>
      <c r="E24" s="149"/>
      <c r="F24" s="149"/>
      <c r="G24" s="149"/>
      <c r="H24" s="149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1:24" s="150" customFormat="1" ht="18" customHeight="1">
      <c r="A25" s="147"/>
      <c r="B25" s="148"/>
      <c r="C25" s="148" t="s">
        <v>180</v>
      </c>
      <c r="D25" s="149"/>
      <c r="E25" s="149">
        <v>960</v>
      </c>
      <c r="F25" s="149">
        <v>960</v>
      </c>
      <c r="G25" s="149">
        <v>960</v>
      </c>
      <c r="H25" s="149">
        <v>0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s="150" customFormat="1" ht="18" customHeight="1">
      <c r="A26" s="147"/>
      <c r="B26" s="148"/>
      <c r="C26" s="148">
        <v>4110</v>
      </c>
      <c r="D26" s="149"/>
      <c r="E26" s="149">
        <v>166</v>
      </c>
      <c r="F26" s="149">
        <v>166</v>
      </c>
      <c r="G26" s="149">
        <v>166</v>
      </c>
      <c r="H26" s="149">
        <v>0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spans="1:24" s="150" customFormat="1" ht="18" customHeight="1">
      <c r="A27" s="147"/>
      <c r="B27" s="148"/>
      <c r="C27" s="148">
        <v>4120</v>
      </c>
      <c r="D27" s="149"/>
      <c r="E27" s="149">
        <v>24</v>
      </c>
      <c r="F27" s="149">
        <v>24</v>
      </c>
      <c r="G27" s="149">
        <v>24</v>
      </c>
      <c r="H27" s="149">
        <v>0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</row>
    <row r="28" spans="1:24" s="150" customFormat="1" ht="18" customHeight="1">
      <c r="A28" s="147"/>
      <c r="B28" s="148">
        <v>75109</v>
      </c>
      <c r="C28" s="148"/>
      <c r="D28" s="149">
        <v>48839</v>
      </c>
      <c r="E28" s="149">
        <f>SUM(E29:E37)</f>
        <v>48839</v>
      </c>
      <c r="F28" s="149">
        <f>SUM(F29:F37)</f>
        <v>48839</v>
      </c>
      <c r="G28" s="149">
        <f>SUM(G29:G37)</f>
        <v>6460</v>
      </c>
      <c r="H28" s="149">
        <f>SUM(H29:H37)</f>
        <v>0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</row>
    <row r="29" spans="1:24" s="150" customFormat="1" ht="18" customHeight="1">
      <c r="A29" s="147"/>
      <c r="B29" s="148"/>
      <c r="C29" s="148">
        <v>2010</v>
      </c>
      <c r="D29" s="149">
        <v>48839</v>
      </c>
      <c r="E29" s="149"/>
      <c r="F29" s="149"/>
      <c r="G29" s="149"/>
      <c r="H29" s="149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spans="1:24" s="150" customFormat="1" ht="18" customHeight="1">
      <c r="A30" s="147"/>
      <c r="B30" s="148"/>
      <c r="C30" s="148">
        <v>3030</v>
      </c>
      <c r="D30" s="149"/>
      <c r="E30" s="149">
        <v>32040</v>
      </c>
      <c r="F30" s="149">
        <v>32040</v>
      </c>
      <c r="G30" s="149">
        <v>0</v>
      </c>
      <c r="H30" s="149">
        <v>0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</row>
    <row r="31" spans="1:24" s="150" customFormat="1" ht="18" customHeight="1">
      <c r="A31" s="147"/>
      <c r="B31" s="148"/>
      <c r="C31" s="148">
        <v>4010</v>
      </c>
      <c r="D31" s="149"/>
      <c r="E31" s="149">
        <v>700</v>
      </c>
      <c r="F31" s="149">
        <v>700</v>
      </c>
      <c r="G31" s="149">
        <v>700</v>
      </c>
      <c r="H31" s="149">
        <v>0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</row>
    <row r="32" spans="1:24" s="150" customFormat="1" ht="18" customHeight="1">
      <c r="A32" s="147"/>
      <c r="B32" s="148"/>
      <c r="C32" s="148">
        <v>4110</v>
      </c>
      <c r="D32" s="149"/>
      <c r="E32" s="149">
        <v>865</v>
      </c>
      <c r="F32" s="149">
        <v>865</v>
      </c>
      <c r="G32" s="149">
        <v>865</v>
      </c>
      <c r="H32" s="149">
        <v>0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24" s="150" customFormat="1" ht="18" customHeight="1">
      <c r="A33" s="147"/>
      <c r="B33" s="148"/>
      <c r="C33" s="148">
        <v>4120</v>
      </c>
      <c r="D33" s="149"/>
      <c r="E33" s="149">
        <v>124</v>
      </c>
      <c r="F33" s="149">
        <v>124</v>
      </c>
      <c r="G33" s="149">
        <v>124</v>
      </c>
      <c r="H33" s="149">
        <v>0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s="150" customFormat="1" ht="18" customHeight="1">
      <c r="A34" s="147"/>
      <c r="B34" s="148"/>
      <c r="C34" s="148">
        <v>4170</v>
      </c>
      <c r="D34" s="149"/>
      <c r="E34" s="149">
        <v>4771</v>
      </c>
      <c r="F34" s="149">
        <v>4771</v>
      </c>
      <c r="G34" s="149">
        <v>4771</v>
      </c>
      <c r="H34" s="149">
        <v>0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:24" s="150" customFormat="1" ht="18" customHeight="1">
      <c r="A35" s="147"/>
      <c r="B35" s="148"/>
      <c r="C35" s="148">
        <v>4210</v>
      </c>
      <c r="D35" s="149"/>
      <c r="E35" s="149">
        <v>5448</v>
      </c>
      <c r="F35" s="149">
        <v>5448</v>
      </c>
      <c r="G35" s="149">
        <v>0</v>
      </c>
      <c r="H35" s="149">
        <v>0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spans="1:24" s="150" customFormat="1" ht="18" customHeight="1">
      <c r="A36" s="147"/>
      <c r="B36" s="148"/>
      <c r="C36" s="148">
        <v>4300</v>
      </c>
      <c r="D36" s="149"/>
      <c r="E36" s="149">
        <v>4646</v>
      </c>
      <c r="F36" s="149">
        <v>4646</v>
      </c>
      <c r="G36" s="149">
        <v>0</v>
      </c>
      <c r="H36" s="149">
        <v>0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</row>
    <row r="37" spans="1:24" s="150" customFormat="1" ht="18" customHeight="1">
      <c r="A37" s="147"/>
      <c r="B37" s="148"/>
      <c r="C37" s="148">
        <v>4410</v>
      </c>
      <c r="D37" s="149"/>
      <c r="E37" s="149">
        <v>245</v>
      </c>
      <c r="F37" s="149">
        <v>245</v>
      </c>
      <c r="G37" s="149">
        <v>0</v>
      </c>
      <c r="H37" s="149">
        <v>0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</row>
    <row r="38" spans="1:24" s="150" customFormat="1" ht="18" customHeight="1">
      <c r="A38" s="147"/>
      <c r="B38" s="148">
        <v>75113</v>
      </c>
      <c r="C38" s="148"/>
      <c r="D38" s="149">
        <f>SUM(D39:D47)</f>
        <v>19310</v>
      </c>
      <c r="E38" s="149">
        <f>SUM(E39:E47)</f>
        <v>19310</v>
      </c>
      <c r="F38" s="149">
        <f>SUM(F39:F47)</f>
        <v>19310</v>
      </c>
      <c r="G38" s="149">
        <f>SUM(G39:G47)</f>
        <v>2868</v>
      </c>
      <c r="H38" s="149">
        <f>SUM(H39:H47)</f>
        <v>0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</row>
    <row r="39" spans="1:24" s="150" customFormat="1" ht="18" customHeight="1">
      <c r="A39" s="147"/>
      <c r="B39" s="148"/>
      <c r="C39" s="148">
        <v>2010</v>
      </c>
      <c r="D39" s="149">
        <v>19310</v>
      </c>
      <c r="E39" s="149"/>
      <c r="F39" s="149"/>
      <c r="G39" s="149"/>
      <c r="H39" s="149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</row>
    <row r="40" spans="1:24" s="150" customFormat="1" ht="18" customHeight="1">
      <c r="A40" s="147"/>
      <c r="B40" s="148"/>
      <c r="C40" s="148">
        <v>3030</v>
      </c>
      <c r="D40" s="149"/>
      <c r="E40" s="149">
        <v>7880</v>
      </c>
      <c r="F40" s="149">
        <v>7880</v>
      </c>
      <c r="G40" s="149">
        <v>0</v>
      </c>
      <c r="H40" s="149">
        <v>0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</row>
    <row r="41" spans="1:24" s="150" customFormat="1" ht="18" customHeight="1">
      <c r="A41" s="147"/>
      <c r="B41" s="148"/>
      <c r="C41" s="148">
        <v>4010</v>
      </c>
      <c r="D41" s="149"/>
      <c r="E41" s="149">
        <v>250</v>
      </c>
      <c r="F41" s="149">
        <v>250</v>
      </c>
      <c r="G41" s="149">
        <v>250</v>
      </c>
      <c r="H41" s="149">
        <v>0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</row>
    <row r="42" spans="1:24" s="150" customFormat="1" ht="18" customHeight="1">
      <c r="A42" s="147"/>
      <c r="B42" s="148"/>
      <c r="C42" s="148">
        <v>4110</v>
      </c>
      <c r="D42" s="149"/>
      <c r="E42" s="149">
        <v>374</v>
      </c>
      <c r="F42" s="149">
        <v>374</v>
      </c>
      <c r="G42" s="149">
        <v>374</v>
      </c>
      <c r="H42" s="149">
        <v>0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</row>
    <row r="43" spans="1:24" s="150" customFormat="1" ht="18" customHeight="1">
      <c r="A43" s="147"/>
      <c r="B43" s="148"/>
      <c r="C43" s="148">
        <v>4120</v>
      </c>
      <c r="D43" s="149"/>
      <c r="E43" s="149">
        <v>54</v>
      </c>
      <c r="F43" s="149">
        <v>54</v>
      </c>
      <c r="G43" s="149">
        <v>54</v>
      </c>
      <c r="H43" s="149">
        <v>0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</row>
    <row r="44" spans="1:24" s="150" customFormat="1" ht="18" customHeight="1">
      <c r="A44" s="147"/>
      <c r="B44" s="148"/>
      <c r="C44" s="148">
        <v>4170</v>
      </c>
      <c r="D44" s="149"/>
      <c r="E44" s="149">
        <v>2190</v>
      </c>
      <c r="F44" s="149">
        <v>2190</v>
      </c>
      <c r="G44" s="149">
        <v>2190</v>
      </c>
      <c r="H44" s="149">
        <v>0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</row>
    <row r="45" spans="1:24" s="150" customFormat="1" ht="18" customHeight="1">
      <c r="A45" s="147"/>
      <c r="B45" s="148"/>
      <c r="C45" s="148">
        <v>4210</v>
      </c>
      <c r="D45" s="149"/>
      <c r="E45" s="149">
        <v>7852</v>
      </c>
      <c r="F45" s="149">
        <v>7852</v>
      </c>
      <c r="G45" s="149">
        <v>0</v>
      </c>
      <c r="H45" s="149">
        <v>0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</row>
    <row r="46" spans="1:24" s="150" customFormat="1" ht="18" customHeight="1">
      <c r="A46" s="147"/>
      <c r="B46" s="148"/>
      <c r="C46" s="148">
        <v>4300</v>
      </c>
      <c r="D46" s="149"/>
      <c r="E46" s="149">
        <v>634</v>
      </c>
      <c r="F46" s="149">
        <v>634</v>
      </c>
      <c r="G46" s="149">
        <v>0</v>
      </c>
      <c r="H46" s="149">
        <v>0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</row>
    <row r="47" spans="1:24" s="150" customFormat="1" ht="18" customHeight="1">
      <c r="A47" s="147"/>
      <c r="B47" s="148"/>
      <c r="C47" s="148">
        <v>4410</v>
      </c>
      <c r="D47" s="149"/>
      <c r="E47" s="149">
        <v>76</v>
      </c>
      <c r="F47" s="149">
        <v>76</v>
      </c>
      <c r="G47" s="149">
        <v>0</v>
      </c>
      <c r="H47" s="149">
        <v>0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</row>
    <row r="48" spans="1:24" s="150" customFormat="1" ht="18" customHeight="1">
      <c r="A48" s="147">
        <v>801</v>
      </c>
      <c r="B48" s="148"/>
      <c r="C48" s="148"/>
      <c r="D48" s="154">
        <f>D49</f>
        <v>7599.24</v>
      </c>
      <c r="E48" s="154">
        <f>E49</f>
        <v>7599.24</v>
      </c>
      <c r="F48" s="154">
        <f>F49</f>
        <v>7599.24</v>
      </c>
      <c r="G48" s="154">
        <f>G49</f>
        <v>0</v>
      </c>
      <c r="H48" s="154">
        <f>H49</f>
        <v>0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</row>
    <row r="49" spans="1:24" s="150" customFormat="1" ht="18" customHeight="1">
      <c r="A49" s="147"/>
      <c r="B49" s="148">
        <v>80101</v>
      </c>
      <c r="C49" s="148"/>
      <c r="D49" s="149">
        <f>D50+D51+D52+D53</f>
        <v>7599.24</v>
      </c>
      <c r="E49" s="149">
        <f>E50+E51+E52+E53</f>
        <v>7599.24</v>
      </c>
      <c r="F49" s="149">
        <f>F50+F51+F52+F53</f>
        <v>7599.24</v>
      </c>
      <c r="G49" s="149">
        <f>G50+G51+G52+G53</f>
        <v>0</v>
      </c>
      <c r="H49" s="149">
        <f>H50+H51+H52+H53</f>
        <v>0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</row>
    <row r="50" spans="1:24" s="150" customFormat="1" ht="18" customHeight="1">
      <c r="A50" s="147"/>
      <c r="B50" s="148"/>
      <c r="C50" s="148">
        <v>2010</v>
      </c>
      <c r="D50" s="149">
        <v>7599.24</v>
      </c>
      <c r="E50" s="149"/>
      <c r="F50" s="149"/>
      <c r="G50" s="149"/>
      <c r="H50" s="149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</row>
    <row r="51" spans="1:24" s="150" customFormat="1" ht="18" customHeight="1">
      <c r="A51" s="147"/>
      <c r="B51" s="148"/>
      <c r="C51" s="148">
        <v>4210</v>
      </c>
      <c r="D51" s="149"/>
      <c r="E51" s="149">
        <v>75.24</v>
      </c>
      <c r="F51" s="149">
        <v>75.24</v>
      </c>
      <c r="G51" s="149">
        <v>0</v>
      </c>
      <c r="H51" s="149">
        <v>0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</row>
    <row r="52" spans="1:24" s="150" customFormat="1" ht="18" customHeight="1">
      <c r="A52" s="147"/>
      <c r="B52" s="148"/>
      <c r="C52" s="148">
        <v>4240</v>
      </c>
      <c r="D52" s="149"/>
      <c r="E52" s="149">
        <v>7524</v>
      </c>
      <c r="F52" s="149">
        <v>7524</v>
      </c>
      <c r="G52" s="149">
        <v>0</v>
      </c>
      <c r="H52" s="149">
        <v>0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</row>
    <row r="53" spans="1:24" s="150" customFormat="1" ht="18" customHeight="1" hidden="1">
      <c r="A53" s="147"/>
      <c r="B53" s="148"/>
      <c r="C53" s="148">
        <v>4300</v>
      </c>
      <c r="D53" s="149"/>
      <c r="E53" s="149">
        <v>0</v>
      </c>
      <c r="F53" s="149">
        <v>0</v>
      </c>
      <c r="G53" s="149">
        <v>0</v>
      </c>
      <c r="H53" s="149">
        <v>0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</row>
    <row r="54" spans="1:24" s="158" customFormat="1" ht="18" customHeight="1">
      <c r="A54" s="155">
        <v>852</v>
      </c>
      <c r="B54" s="156"/>
      <c r="C54" s="156"/>
      <c r="D54" s="153">
        <f>SUM(D55,D76,D69,D80,D72)</f>
        <v>3353106.74</v>
      </c>
      <c r="E54" s="153">
        <f>SUM(E55,E76,E69,E80,E72)</f>
        <v>3353106.74</v>
      </c>
      <c r="F54" s="153">
        <f>SUM(F55,F76,F69,F80,F72)</f>
        <v>3353106.74</v>
      </c>
      <c r="G54" s="153">
        <f>SUM(G55,G76,G69,G80,G72)</f>
        <v>280920</v>
      </c>
      <c r="H54" s="153">
        <f>SUM(H55,H76,H69,H80,H72)</f>
        <v>0</v>
      </c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</row>
    <row r="55" spans="1:24" s="150" customFormat="1" ht="18" customHeight="1">
      <c r="A55" s="159"/>
      <c r="B55" s="148" t="s">
        <v>234</v>
      </c>
      <c r="C55" s="148"/>
      <c r="D55" s="149">
        <f>SUM(D56:D67)</f>
        <v>3159504</v>
      </c>
      <c r="E55" s="149">
        <f>SUM(E56:E68)</f>
        <v>3159504</v>
      </c>
      <c r="F55" s="149">
        <f>SUM(F56:F68)</f>
        <v>3159504</v>
      </c>
      <c r="G55" s="149">
        <f>SUM(G56:G68)</f>
        <v>250691</v>
      </c>
      <c r="H55" s="149">
        <f>SUM(H56:H68)</f>
        <v>0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</row>
    <row r="56" spans="1:24" s="162" customFormat="1" ht="18" customHeight="1">
      <c r="A56" s="160"/>
      <c r="B56" s="147"/>
      <c r="C56" s="148">
        <v>2010</v>
      </c>
      <c r="D56" s="149">
        <v>3159504</v>
      </c>
      <c r="E56" s="149"/>
      <c r="F56" s="149"/>
      <c r="G56" s="149"/>
      <c r="H56" s="149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</row>
    <row r="57" spans="1:24" s="162" customFormat="1" ht="18" customHeight="1">
      <c r="A57" s="160"/>
      <c r="B57" s="147"/>
      <c r="C57" s="148">
        <v>3110</v>
      </c>
      <c r="D57" s="149"/>
      <c r="E57" s="149">
        <v>2888247</v>
      </c>
      <c r="F57" s="149">
        <v>2888247</v>
      </c>
      <c r="G57" s="149">
        <v>0</v>
      </c>
      <c r="H57" s="149">
        <v>0</v>
      </c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</row>
    <row r="58" spans="1:24" s="162" customFormat="1" ht="18" customHeight="1">
      <c r="A58" s="160"/>
      <c r="B58" s="147"/>
      <c r="C58" s="148" t="s">
        <v>180</v>
      </c>
      <c r="D58" s="149"/>
      <c r="E58" s="149">
        <v>63656</v>
      </c>
      <c r="F58" s="149">
        <v>63656</v>
      </c>
      <c r="G58" s="149">
        <v>63656</v>
      </c>
      <c r="H58" s="149">
        <v>0</v>
      </c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</row>
    <row r="59" spans="1:24" s="162" customFormat="1" ht="18" customHeight="1">
      <c r="A59" s="160"/>
      <c r="B59" s="147"/>
      <c r="C59" s="148" t="s">
        <v>196</v>
      </c>
      <c r="D59" s="149"/>
      <c r="E59" s="149">
        <v>3534</v>
      </c>
      <c r="F59" s="149">
        <v>3534</v>
      </c>
      <c r="G59" s="149">
        <v>3534</v>
      </c>
      <c r="H59" s="149">
        <v>0</v>
      </c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</row>
    <row r="60" spans="1:24" s="162" customFormat="1" ht="18" customHeight="1">
      <c r="A60" s="160"/>
      <c r="B60" s="147"/>
      <c r="C60" s="148" t="s">
        <v>174</v>
      </c>
      <c r="D60" s="149"/>
      <c r="E60" s="149">
        <v>182570</v>
      </c>
      <c r="F60" s="149">
        <v>182570</v>
      </c>
      <c r="G60" s="149">
        <v>182570</v>
      </c>
      <c r="H60" s="149">
        <v>0</v>
      </c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</row>
    <row r="61" spans="1:24" s="162" customFormat="1" ht="18" customHeight="1">
      <c r="A61" s="160"/>
      <c r="B61" s="147"/>
      <c r="C61" s="148" t="s">
        <v>176</v>
      </c>
      <c r="D61" s="149"/>
      <c r="E61" s="149">
        <v>931</v>
      </c>
      <c r="F61" s="149">
        <v>931</v>
      </c>
      <c r="G61" s="149">
        <v>931</v>
      </c>
      <c r="H61" s="149">
        <v>0</v>
      </c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</row>
    <row r="62" spans="1:24" s="162" customFormat="1" ht="18" customHeight="1" hidden="1">
      <c r="A62" s="160"/>
      <c r="B62" s="147"/>
      <c r="C62" s="148" t="s">
        <v>137</v>
      </c>
      <c r="D62" s="149"/>
      <c r="E62" s="149">
        <v>0</v>
      </c>
      <c r="F62" s="149">
        <v>0</v>
      </c>
      <c r="G62" s="149">
        <v>0</v>
      </c>
      <c r="H62" s="149">
        <v>0</v>
      </c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</row>
    <row r="63" spans="1:24" s="162" customFormat="1" ht="18" customHeight="1" hidden="1">
      <c r="A63" s="160"/>
      <c r="B63" s="147"/>
      <c r="C63" s="148" t="s">
        <v>130</v>
      </c>
      <c r="D63" s="149"/>
      <c r="E63" s="149">
        <v>0</v>
      </c>
      <c r="F63" s="149">
        <v>0</v>
      </c>
      <c r="G63" s="149">
        <v>0</v>
      </c>
      <c r="H63" s="149">
        <v>0</v>
      </c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</row>
    <row r="64" spans="1:24" s="162" customFormat="1" ht="18" customHeight="1">
      <c r="A64" s="160"/>
      <c r="B64" s="147"/>
      <c r="C64" s="148">
        <v>4210</v>
      </c>
      <c r="D64" s="149"/>
      <c r="E64" s="149">
        <v>3250</v>
      </c>
      <c r="F64" s="149">
        <v>3250</v>
      </c>
      <c r="G64" s="149">
        <v>0</v>
      </c>
      <c r="H64" s="149">
        <v>0</v>
      </c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</row>
    <row r="65" spans="1:24" s="162" customFormat="1" ht="18" customHeight="1">
      <c r="A65" s="160"/>
      <c r="B65" s="147"/>
      <c r="C65" s="148">
        <v>4300</v>
      </c>
      <c r="D65" s="149"/>
      <c r="E65" s="149">
        <v>5019</v>
      </c>
      <c r="F65" s="149">
        <v>5019</v>
      </c>
      <c r="G65" s="149">
        <v>0</v>
      </c>
      <c r="H65" s="149">
        <v>0</v>
      </c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</row>
    <row r="66" spans="1:24" s="162" customFormat="1" ht="18" customHeight="1">
      <c r="A66" s="160"/>
      <c r="B66" s="147"/>
      <c r="C66" s="148">
        <v>4370</v>
      </c>
      <c r="D66" s="149"/>
      <c r="E66" s="149">
        <v>1365</v>
      </c>
      <c r="F66" s="149">
        <v>1365</v>
      </c>
      <c r="G66" s="149">
        <v>0</v>
      </c>
      <c r="H66" s="149">
        <v>0</v>
      </c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</row>
    <row r="67" spans="1:24" s="162" customFormat="1" ht="18" customHeight="1">
      <c r="A67" s="160"/>
      <c r="B67" s="147"/>
      <c r="C67" s="148" t="s">
        <v>182</v>
      </c>
      <c r="D67" s="149"/>
      <c r="E67" s="149">
        <v>2699</v>
      </c>
      <c r="F67" s="149">
        <v>2699</v>
      </c>
      <c r="G67" s="149">
        <v>0</v>
      </c>
      <c r="H67" s="149">
        <v>0</v>
      </c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</row>
    <row r="68" spans="1:24" s="162" customFormat="1" ht="18" customHeight="1">
      <c r="A68" s="160"/>
      <c r="B68" s="147"/>
      <c r="C68" s="148">
        <v>4580</v>
      </c>
      <c r="D68" s="149"/>
      <c r="E68" s="149">
        <v>8233</v>
      </c>
      <c r="F68" s="149">
        <v>8233</v>
      </c>
      <c r="G68" s="149">
        <v>0</v>
      </c>
      <c r="H68" s="149">
        <v>0</v>
      </c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</row>
    <row r="69" spans="1:24" s="162" customFormat="1" ht="18" customHeight="1">
      <c r="A69" s="160"/>
      <c r="B69" s="163">
        <v>85213</v>
      </c>
      <c r="C69" s="148"/>
      <c r="D69" s="149">
        <f>D70+D71</f>
        <v>22229</v>
      </c>
      <c r="E69" s="149">
        <f>E70+E71</f>
        <v>22229</v>
      </c>
      <c r="F69" s="149">
        <f>F70+F71</f>
        <v>22229</v>
      </c>
      <c r="G69" s="149">
        <f>G70+G71</f>
        <v>0</v>
      </c>
      <c r="H69" s="149">
        <f>H70+H71</f>
        <v>0</v>
      </c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</row>
    <row r="70" spans="1:24" s="162" customFormat="1" ht="18" customHeight="1">
      <c r="A70" s="160"/>
      <c r="B70" s="147"/>
      <c r="C70" s="148">
        <v>2010</v>
      </c>
      <c r="D70" s="149">
        <v>22229</v>
      </c>
      <c r="E70" s="149"/>
      <c r="F70" s="149"/>
      <c r="G70" s="149"/>
      <c r="H70" s="149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</row>
    <row r="71" spans="1:24" s="162" customFormat="1" ht="18" customHeight="1">
      <c r="A71" s="160"/>
      <c r="B71" s="147"/>
      <c r="C71" s="148">
        <v>4130</v>
      </c>
      <c r="D71" s="149"/>
      <c r="E71" s="149">
        <v>22229</v>
      </c>
      <c r="F71" s="149">
        <v>22229</v>
      </c>
      <c r="G71" s="149">
        <v>0</v>
      </c>
      <c r="H71" s="149">
        <v>0</v>
      </c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</row>
    <row r="72" spans="1:24" s="162" customFormat="1" ht="18" customHeight="1">
      <c r="A72" s="160"/>
      <c r="B72" s="163">
        <v>85215</v>
      </c>
      <c r="C72" s="148"/>
      <c r="D72" s="149">
        <f>D73+D74+D75</f>
        <v>8826.2</v>
      </c>
      <c r="E72" s="149">
        <f>E73+E74+E75</f>
        <v>8826.199999999999</v>
      </c>
      <c r="F72" s="149">
        <f>F73+F74+F75</f>
        <v>8826.199999999999</v>
      </c>
      <c r="G72" s="149">
        <f>G73+G74+G75</f>
        <v>0</v>
      </c>
      <c r="H72" s="149">
        <f>H73+H74+H75</f>
        <v>0</v>
      </c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</row>
    <row r="73" spans="1:24" s="162" customFormat="1" ht="18" customHeight="1">
      <c r="A73" s="160"/>
      <c r="B73" s="147"/>
      <c r="C73" s="148">
        <v>2010</v>
      </c>
      <c r="D73" s="149">
        <v>8826.2</v>
      </c>
      <c r="E73" s="149"/>
      <c r="F73" s="149"/>
      <c r="G73" s="149"/>
      <c r="H73" s="149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</row>
    <row r="74" spans="1:24" s="162" customFormat="1" ht="18" customHeight="1">
      <c r="A74" s="160"/>
      <c r="B74" s="147"/>
      <c r="C74" s="148">
        <v>3110</v>
      </c>
      <c r="D74" s="149"/>
      <c r="E74" s="149">
        <v>8653.47</v>
      </c>
      <c r="F74" s="149">
        <v>8653.47</v>
      </c>
      <c r="G74" s="149">
        <v>0</v>
      </c>
      <c r="H74" s="149">
        <v>0</v>
      </c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</row>
    <row r="75" spans="1:24" s="162" customFormat="1" ht="18" customHeight="1">
      <c r="A75" s="160"/>
      <c r="B75" s="147"/>
      <c r="C75" s="148">
        <v>4210</v>
      </c>
      <c r="D75" s="149"/>
      <c r="E75" s="149">
        <v>172.73</v>
      </c>
      <c r="F75" s="149">
        <v>172.73</v>
      </c>
      <c r="G75" s="149">
        <v>0</v>
      </c>
      <c r="H75" s="149">
        <v>0</v>
      </c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</row>
    <row r="76" spans="1:24" s="162" customFormat="1" ht="18" customHeight="1">
      <c r="A76" s="160"/>
      <c r="B76" s="163">
        <v>85228</v>
      </c>
      <c r="C76" s="148"/>
      <c r="D76" s="149">
        <f>D77+D78+D79</f>
        <v>26901</v>
      </c>
      <c r="E76" s="149">
        <f>E77+E78+E79</f>
        <v>26901</v>
      </c>
      <c r="F76" s="149">
        <f>F77+F78+F79</f>
        <v>26901</v>
      </c>
      <c r="G76" s="149">
        <f>G77+G78+G79</f>
        <v>26901</v>
      </c>
      <c r="H76" s="149">
        <f>H77+H78+H79</f>
        <v>0</v>
      </c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</row>
    <row r="77" spans="1:24" s="162" customFormat="1" ht="18" customHeight="1">
      <c r="A77" s="160"/>
      <c r="B77" s="147"/>
      <c r="C77" s="148">
        <v>2010</v>
      </c>
      <c r="D77" s="149">
        <v>26901</v>
      </c>
      <c r="E77" s="149"/>
      <c r="F77" s="149"/>
      <c r="G77" s="149"/>
      <c r="H77" s="149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</row>
    <row r="78" spans="1:24" s="162" customFormat="1" ht="18" customHeight="1">
      <c r="A78" s="160"/>
      <c r="B78" s="147"/>
      <c r="C78" s="148">
        <v>4110</v>
      </c>
      <c r="D78" s="149"/>
      <c r="E78" s="149">
        <v>744</v>
      </c>
      <c r="F78" s="149">
        <v>744</v>
      </c>
      <c r="G78" s="149">
        <v>744</v>
      </c>
      <c r="H78" s="149">
        <v>0</v>
      </c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</row>
    <row r="79" spans="1:24" s="162" customFormat="1" ht="18" customHeight="1">
      <c r="A79" s="160"/>
      <c r="B79" s="147"/>
      <c r="C79" s="148">
        <v>4170</v>
      </c>
      <c r="D79" s="149"/>
      <c r="E79" s="149">
        <v>26157</v>
      </c>
      <c r="F79" s="149">
        <v>26157</v>
      </c>
      <c r="G79" s="149">
        <v>26157</v>
      </c>
      <c r="H79" s="149">
        <v>0</v>
      </c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</row>
    <row r="80" spans="1:8" s="161" customFormat="1" ht="18" customHeight="1">
      <c r="A80" s="160"/>
      <c r="B80" s="163">
        <v>85295</v>
      </c>
      <c r="C80" s="148"/>
      <c r="D80" s="164">
        <f>D81+D85</f>
        <v>135646.54</v>
      </c>
      <c r="E80" s="164">
        <f>E81+E85+E83+E84+E82+E86</f>
        <v>135646.54</v>
      </c>
      <c r="F80" s="164">
        <f>F81+F85+F83+F84+F82+F86</f>
        <v>135646.54</v>
      </c>
      <c r="G80" s="164">
        <f>G81+G85+G83+G84+G82+G86</f>
        <v>3328</v>
      </c>
      <c r="H80" s="164">
        <f>H81+H85+H83+H84+H82+H86</f>
        <v>0</v>
      </c>
    </row>
    <row r="81" spans="1:8" s="161" customFormat="1" ht="18" customHeight="1">
      <c r="A81" s="160"/>
      <c r="B81" s="163"/>
      <c r="C81" s="148">
        <v>2010</v>
      </c>
      <c r="D81" s="164">
        <v>135646.54</v>
      </c>
      <c r="E81" s="164"/>
      <c r="F81" s="164"/>
      <c r="G81" s="164"/>
      <c r="H81" s="164"/>
    </row>
    <row r="82" spans="1:8" s="161" customFormat="1" ht="18" customHeight="1">
      <c r="A82" s="160"/>
      <c r="B82" s="163"/>
      <c r="C82" s="148">
        <v>3110</v>
      </c>
      <c r="D82" s="164"/>
      <c r="E82" s="164">
        <v>131600</v>
      </c>
      <c r="F82" s="164">
        <v>131600</v>
      </c>
      <c r="G82" s="164">
        <v>0</v>
      </c>
      <c r="H82" s="164">
        <v>0</v>
      </c>
    </row>
    <row r="83" spans="1:8" s="161" customFormat="1" ht="18" customHeight="1">
      <c r="A83" s="160"/>
      <c r="B83" s="163"/>
      <c r="C83" s="148">
        <v>4010</v>
      </c>
      <c r="D83" s="164"/>
      <c r="E83" s="164">
        <v>2781</v>
      </c>
      <c r="F83" s="164">
        <v>2781</v>
      </c>
      <c r="G83" s="164">
        <v>2781</v>
      </c>
      <c r="H83" s="164">
        <v>0</v>
      </c>
    </row>
    <row r="84" spans="1:8" s="161" customFormat="1" ht="18" customHeight="1">
      <c r="A84" s="160"/>
      <c r="B84" s="163"/>
      <c r="C84" s="148">
        <v>4110</v>
      </c>
      <c r="D84" s="164"/>
      <c r="E84" s="164">
        <v>479</v>
      </c>
      <c r="F84" s="164">
        <v>479</v>
      </c>
      <c r="G84" s="164">
        <v>479</v>
      </c>
      <c r="H84" s="164">
        <v>0</v>
      </c>
    </row>
    <row r="85" spans="1:8" s="161" customFormat="1" ht="18" customHeight="1">
      <c r="A85" s="160"/>
      <c r="B85" s="147"/>
      <c r="C85" s="148">
        <v>4120</v>
      </c>
      <c r="D85" s="164"/>
      <c r="E85" s="164">
        <v>68</v>
      </c>
      <c r="F85" s="164">
        <v>68</v>
      </c>
      <c r="G85" s="164">
        <v>68</v>
      </c>
      <c r="H85" s="164">
        <v>0</v>
      </c>
    </row>
    <row r="86" spans="1:8" s="161" customFormat="1" ht="18" customHeight="1">
      <c r="A86" s="160"/>
      <c r="B86" s="147"/>
      <c r="C86" s="148">
        <v>4210</v>
      </c>
      <c r="D86" s="164"/>
      <c r="E86" s="164">
        <v>718.54</v>
      </c>
      <c r="F86" s="164">
        <v>718.54</v>
      </c>
      <c r="G86" s="164">
        <v>0</v>
      </c>
      <c r="H86" s="164">
        <v>0</v>
      </c>
    </row>
    <row r="87" spans="1:8" ht="18" customHeight="1">
      <c r="A87" s="231" t="s">
        <v>33</v>
      </c>
      <c r="B87" s="231"/>
      <c r="C87" s="231"/>
      <c r="D87" s="165">
        <f>SUM(D7,D15,D22,D54,D48)</f>
        <v>3528200.1300000004</v>
      </c>
      <c r="E87" s="165">
        <f>SUM(E7,E15,E22,E54,E48)</f>
        <v>3528200.1300000004</v>
      </c>
      <c r="F87" s="165">
        <f>SUM(F7,F15,F22,F54,F48)</f>
        <v>3528200.1300000004</v>
      </c>
      <c r="G87" s="165">
        <f>SUM(G7,G15,G22,G54,G48)</f>
        <v>375073.71</v>
      </c>
      <c r="H87" s="165">
        <f>SUM(H7,H15,H22,H54,H48)</f>
        <v>0</v>
      </c>
    </row>
    <row r="88" spans="1:8" ht="18" customHeight="1">
      <c r="A88" s="166"/>
      <c r="B88" s="166"/>
      <c r="C88" s="166"/>
      <c r="D88" s="167"/>
      <c r="E88" s="167"/>
      <c r="F88" s="167"/>
      <c r="G88" s="167"/>
      <c r="H88" s="167"/>
    </row>
    <row r="89" spans="1:8" ht="15">
      <c r="A89" s="166"/>
      <c r="B89" s="166"/>
      <c r="C89" s="166"/>
      <c r="D89" s="167"/>
      <c r="E89" s="167"/>
      <c r="F89" s="167"/>
      <c r="G89" s="167"/>
      <c r="H89" s="167"/>
    </row>
    <row r="90" spans="1:6" ht="12.75">
      <c r="A90" s="28"/>
      <c r="B90" s="28"/>
      <c r="C90" s="28"/>
      <c r="D90" s="28"/>
      <c r="E90" s="28"/>
      <c r="F90" s="28"/>
    </row>
    <row r="91" spans="1:6" ht="15.75">
      <c r="A91" s="168" t="s">
        <v>235</v>
      </c>
      <c r="B91" s="169"/>
      <c r="C91" s="169"/>
      <c r="D91" s="169"/>
      <c r="E91" s="169"/>
      <c r="F91" s="169"/>
    </row>
    <row r="92" spans="1:6" ht="15.75">
      <c r="A92" s="168"/>
      <c r="B92" s="169"/>
      <c r="C92" s="169"/>
      <c r="D92" s="169"/>
      <c r="E92" s="169"/>
      <c r="F92" s="169"/>
    </row>
    <row r="93" spans="1:6" ht="27.75" customHeight="1">
      <c r="A93" s="170" t="s">
        <v>0</v>
      </c>
      <c r="B93" s="170" t="s">
        <v>236</v>
      </c>
      <c r="C93" s="170" t="s">
        <v>237</v>
      </c>
      <c r="D93" s="170" t="s">
        <v>238</v>
      </c>
      <c r="E93" s="232" t="s">
        <v>239</v>
      </c>
      <c r="F93" s="232"/>
    </row>
    <row r="94" spans="1:6" ht="18" customHeight="1">
      <c r="A94" s="171">
        <v>750</v>
      </c>
      <c r="B94" s="171">
        <v>75011</v>
      </c>
      <c r="C94" s="171" t="s">
        <v>240</v>
      </c>
      <c r="D94" s="172">
        <v>100</v>
      </c>
      <c r="E94" s="233">
        <v>5</v>
      </c>
      <c r="F94" s="233"/>
    </row>
    <row r="95" spans="1:6" ht="20.25" customHeight="1">
      <c r="A95" s="171">
        <v>852</v>
      </c>
      <c r="B95" s="171">
        <v>85212</v>
      </c>
      <c r="C95" s="171" t="s">
        <v>241</v>
      </c>
      <c r="D95" s="172">
        <v>26500</v>
      </c>
      <c r="E95" s="234">
        <v>12000</v>
      </c>
      <c r="F95" s="234"/>
    </row>
  </sheetData>
  <sheetProtection/>
  <mergeCells count="13">
    <mergeCell ref="F3:H3"/>
    <mergeCell ref="F4:F5"/>
    <mergeCell ref="H4:H5"/>
    <mergeCell ref="A87:C87"/>
    <mergeCell ref="E93:F93"/>
    <mergeCell ref="E94:F94"/>
    <mergeCell ref="E95:F95"/>
    <mergeCell ref="A1:H1"/>
    <mergeCell ref="A3:A5"/>
    <mergeCell ref="B3:B5"/>
    <mergeCell ref="C3:C5"/>
    <mergeCell ref="D3:D5"/>
    <mergeCell ref="E3:E5"/>
  </mergeCells>
  <printOptions/>
  <pageMargins left="0.7086614173228347" right="0.7086614173228347" top="0.95" bottom="0.7480314960629921" header="0.31496062992125984" footer="0.31496062992125984"/>
  <pageSetup horizontalDpi="600" verticalDpi="600" orientation="portrait" paperSize="9" r:id="rId1"/>
  <headerFooter>
    <oddHeader>&amp;R&amp;"Arial,Pogrubiony"Załącznik Nr 4&amp;"Arial,Normalny" 
do uchwały Nr I/6/2014 Rady Miasta Radziejów z dnia 1 grudnia 2014 roku 
w sprawie zmian w budżecie Miasta Radziejów na 2014 rok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7109375" style="0" customWidth="1"/>
    <col min="2" max="2" width="38.8515625" style="0" customWidth="1"/>
    <col min="3" max="3" width="10.140625" style="0" customWidth="1"/>
    <col min="4" max="4" width="11.28125" style="0" customWidth="1"/>
    <col min="5" max="5" width="11.7109375" style="0" customWidth="1"/>
    <col min="6" max="6" width="12.140625" style="0" customWidth="1"/>
  </cols>
  <sheetData>
    <row r="1" spans="1:6" ht="22.5" customHeight="1">
      <c r="A1" s="240" t="s">
        <v>86</v>
      </c>
      <c r="B1" s="240"/>
      <c r="C1" s="240"/>
      <c r="D1" s="240"/>
      <c r="E1" s="240"/>
      <c r="F1" s="240"/>
    </row>
    <row r="2" spans="1:6" ht="12.75">
      <c r="A2" s="31"/>
      <c r="B2" s="28"/>
      <c r="C2" s="28"/>
      <c r="D2" s="28"/>
      <c r="E2" s="28"/>
      <c r="F2" s="28"/>
    </row>
    <row r="3" spans="1:6" ht="12.75">
      <c r="A3" s="28"/>
      <c r="B3" s="28"/>
      <c r="C3" s="28"/>
      <c r="D3" s="28"/>
      <c r="E3" s="28"/>
      <c r="F3" s="32" t="s">
        <v>6</v>
      </c>
    </row>
    <row r="4" spans="1:6" ht="12.75" customHeight="1">
      <c r="A4" s="243" t="s">
        <v>7</v>
      </c>
      <c r="B4" s="243" t="s">
        <v>42</v>
      </c>
      <c r="C4" s="241" t="s">
        <v>43</v>
      </c>
      <c r="D4" s="237" t="s">
        <v>5</v>
      </c>
      <c r="E4" s="237" t="s">
        <v>2</v>
      </c>
      <c r="F4" s="241" t="s">
        <v>87</v>
      </c>
    </row>
    <row r="5" spans="1:6" ht="12.75" customHeight="1">
      <c r="A5" s="243"/>
      <c r="B5" s="243"/>
      <c r="C5" s="243"/>
      <c r="D5" s="238"/>
      <c r="E5" s="238"/>
      <c r="F5" s="241"/>
    </row>
    <row r="6" spans="1:6" ht="25.5" customHeight="1">
      <c r="A6" s="243"/>
      <c r="B6" s="243"/>
      <c r="C6" s="243"/>
      <c r="D6" s="239"/>
      <c r="E6" s="239"/>
      <c r="F6" s="241"/>
    </row>
    <row r="7" spans="1:6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</row>
    <row r="8" spans="1:6" s="35" customFormat="1" ht="32.25" customHeight="1">
      <c r="A8" s="242" t="s">
        <v>44</v>
      </c>
      <c r="B8" s="242"/>
      <c r="C8" s="36"/>
      <c r="D8" s="37">
        <f>D11+D17</f>
        <v>0</v>
      </c>
      <c r="E8" s="37">
        <v>70856</v>
      </c>
      <c r="F8" s="38">
        <f>SUM(F9,F11,F17,F15)</f>
        <v>2827880</v>
      </c>
    </row>
    <row r="9" spans="1:6" s="35" customFormat="1" ht="17.25" customHeight="1">
      <c r="A9" s="34" t="s">
        <v>20</v>
      </c>
      <c r="B9" s="39" t="s">
        <v>45</v>
      </c>
      <c r="C9" s="34" t="s">
        <v>46</v>
      </c>
      <c r="D9" s="40"/>
      <c r="E9" s="40"/>
      <c r="F9" s="41">
        <v>400000</v>
      </c>
    </row>
    <row r="10" spans="1:6" s="35" customFormat="1" ht="27.75" customHeight="1">
      <c r="A10" s="34"/>
      <c r="B10" s="43" t="s">
        <v>47</v>
      </c>
      <c r="C10" s="34"/>
      <c r="D10" s="40"/>
      <c r="E10" s="40"/>
      <c r="F10" s="41">
        <v>0</v>
      </c>
    </row>
    <row r="11" spans="1:6" s="35" customFormat="1" ht="18" customHeight="1">
      <c r="A11" s="34" t="s">
        <v>24</v>
      </c>
      <c r="B11" s="39" t="s">
        <v>48</v>
      </c>
      <c r="C11" s="34" t="s">
        <v>46</v>
      </c>
      <c r="D11" s="40">
        <v>0</v>
      </c>
      <c r="E11" s="40"/>
      <c r="F11" s="41">
        <v>198830</v>
      </c>
    </row>
    <row r="12" spans="1:6" s="35" customFormat="1" ht="42.75" customHeight="1">
      <c r="A12" s="34" t="s">
        <v>26</v>
      </c>
      <c r="B12" s="43" t="s">
        <v>49</v>
      </c>
      <c r="C12" s="34" t="s">
        <v>50</v>
      </c>
      <c r="D12" s="34"/>
      <c r="E12" s="34"/>
      <c r="F12" s="41">
        <v>0</v>
      </c>
    </row>
    <row r="13" spans="1:6" s="35" customFormat="1" ht="18" customHeight="1">
      <c r="A13" s="34" t="s">
        <v>27</v>
      </c>
      <c r="B13" s="39" t="s">
        <v>51</v>
      </c>
      <c r="C13" s="34" t="s">
        <v>52</v>
      </c>
      <c r="D13" s="34"/>
      <c r="E13" s="34"/>
      <c r="F13" s="41">
        <v>0</v>
      </c>
    </row>
    <row r="14" spans="1:6" s="35" customFormat="1" ht="18" customHeight="1">
      <c r="A14" s="34" t="s">
        <v>28</v>
      </c>
      <c r="B14" s="39" t="s">
        <v>53</v>
      </c>
      <c r="C14" s="34" t="s">
        <v>54</v>
      </c>
      <c r="D14" s="34"/>
      <c r="E14" s="34"/>
      <c r="F14" s="41">
        <v>0</v>
      </c>
    </row>
    <row r="15" spans="1:6" s="35" customFormat="1" ht="18" customHeight="1">
      <c r="A15" s="34" t="s">
        <v>29</v>
      </c>
      <c r="B15" s="39" t="s">
        <v>55</v>
      </c>
      <c r="C15" s="34" t="s">
        <v>56</v>
      </c>
      <c r="D15" s="34"/>
      <c r="E15" s="34"/>
      <c r="F15" s="41">
        <v>0</v>
      </c>
    </row>
    <row r="16" spans="1:6" s="35" customFormat="1" ht="18" customHeight="1">
      <c r="A16" s="34" t="s">
        <v>31</v>
      </c>
      <c r="B16" s="39" t="s">
        <v>57</v>
      </c>
      <c r="C16" s="34" t="s">
        <v>58</v>
      </c>
      <c r="D16" s="34"/>
      <c r="E16" s="34"/>
      <c r="F16" s="41">
        <v>0</v>
      </c>
    </row>
    <row r="17" spans="1:6" s="35" customFormat="1" ht="18" customHeight="1">
      <c r="A17" s="34" t="s">
        <v>32</v>
      </c>
      <c r="B17" s="39" t="s">
        <v>59</v>
      </c>
      <c r="C17" s="34" t="s">
        <v>60</v>
      </c>
      <c r="D17" s="40"/>
      <c r="E17" s="34"/>
      <c r="F17" s="41">
        <v>2229050</v>
      </c>
    </row>
    <row r="18" spans="1:6" s="35" customFormat="1" ht="18" customHeight="1">
      <c r="A18" s="34"/>
      <c r="B18" s="39" t="s">
        <v>61</v>
      </c>
      <c r="C18" s="34"/>
      <c r="D18" s="40"/>
      <c r="E18" s="40">
        <v>70856</v>
      </c>
      <c r="F18" s="41">
        <v>1229170</v>
      </c>
    </row>
    <row r="19" spans="1:6" s="35" customFormat="1" ht="29.25" customHeight="1">
      <c r="A19" s="242" t="s">
        <v>62</v>
      </c>
      <c r="B19" s="242"/>
      <c r="C19" s="36"/>
      <c r="D19" s="37">
        <f>D24</f>
        <v>70856</v>
      </c>
      <c r="E19" s="37">
        <v>0</v>
      </c>
      <c r="F19" s="38">
        <f>SUM(F20:F26)</f>
        <v>999880</v>
      </c>
    </row>
    <row r="20" spans="1:6" s="35" customFormat="1" ht="18" customHeight="1">
      <c r="A20" s="34" t="s">
        <v>20</v>
      </c>
      <c r="B20" s="39" t="s">
        <v>63</v>
      </c>
      <c r="C20" s="34" t="s">
        <v>64</v>
      </c>
      <c r="D20" s="40"/>
      <c r="E20" s="40"/>
      <c r="F20" s="41">
        <v>135000</v>
      </c>
    </row>
    <row r="21" spans="1:6" s="35" customFormat="1" ht="18" customHeight="1">
      <c r="A21" s="34" t="s">
        <v>24</v>
      </c>
      <c r="B21" s="39" t="s">
        <v>65</v>
      </c>
      <c r="C21" s="34" t="s">
        <v>64</v>
      </c>
      <c r="D21" s="34"/>
      <c r="E21" s="40"/>
      <c r="F21" s="41">
        <v>316104</v>
      </c>
    </row>
    <row r="22" spans="1:6" s="35" customFormat="1" ht="43.5" customHeight="1">
      <c r="A22" s="34" t="s">
        <v>26</v>
      </c>
      <c r="B22" s="43" t="s">
        <v>77</v>
      </c>
      <c r="C22" s="34" t="s">
        <v>66</v>
      </c>
      <c r="D22" s="34"/>
      <c r="E22" s="34"/>
      <c r="F22" s="41">
        <v>0</v>
      </c>
    </row>
    <row r="23" spans="1:6" s="35" customFormat="1" ht="18" customHeight="1">
      <c r="A23" s="34" t="s">
        <v>27</v>
      </c>
      <c r="B23" s="39" t="s">
        <v>67</v>
      </c>
      <c r="C23" s="34" t="s">
        <v>68</v>
      </c>
      <c r="D23" s="34"/>
      <c r="E23" s="34"/>
      <c r="F23" s="41">
        <v>0</v>
      </c>
    </row>
    <row r="24" spans="1:6" s="35" customFormat="1" ht="18" customHeight="1">
      <c r="A24" s="34" t="s">
        <v>28</v>
      </c>
      <c r="B24" s="39" t="s">
        <v>69</v>
      </c>
      <c r="C24" s="34" t="s">
        <v>70</v>
      </c>
      <c r="D24" s="40">
        <v>70856</v>
      </c>
      <c r="E24" s="40"/>
      <c r="F24" s="41">
        <v>548776</v>
      </c>
    </row>
    <row r="25" spans="1:6" s="35" customFormat="1" ht="32.25" customHeight="1">
      <c r="A25" s="34" t="s">
        <v>29</v>
      </c>
      <c r="B25" s="42" t="s">
        <v>71</v>
      </c>
      <c r="C25" s="34" t="s">
        <v>72</v>
      </c>
      <c r="D25" s="34"/>
      <c r="E25" s="34"/>
      <c r="F25" s="41">
        <v>0</v>
      </c>
    </row>
    <row r="26" spans="1:6" s="35" customFormat="1" ht="18" customHeight="1">
      <c r="A26" s="34" t="s">
        <v>31</v>
      </c>
      <c r="B26" s="39" t="s">
        <v>73</v>
      </c>
      <c r="C26" s="34" t="s">
        <v>74</v>
      </c>
      <c r="D26" s="34"/>
      <c r="E26" s="34"/>
      <c r="F26" s="41">
        <v>0</v>
      </c>
    </row>
    <row r="28" spans="2:6" ht="12.75">
      <c r="B28" s="45"/>
      <c r="C28" s="22"/>
      <c r="D28" s="22"/>
      <c r="E28" s="22"/>
      <c r="F28" s="22"/>
    </row>
    <row r="29" spans="2:6" ht="12.75">
      <c r="B29" s="22"/>
      <c r="C29" s="22"/>
      <c r="D29" s="22"/>
      <c r="E29" s="22"/>
      <c r="F29" s="22"/>
    </row>
  </sheetData>
  <sheetProtection selectLockedCells="1" selectUnlockedCells="1"/>
  <mergeCells count="9">
    <mergeCell ref="D4:D6"/>
    <mergeCell ref="E4:E6"/>
    <mergeCell ref="A1:F1"/>
    <mergeCell ref="F4:F6"/>
    <mergeCell ref="A8:B8"/>
    <mergeCell ref="A19:B19"/>
    <mergeCell ref="A4:A6"/>
    <mergeCell ref="B4:B6"/>
    <mergeCell ref="C4:C6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5 
&amp;"Arial,Normalny"do&amp;"Arial,Pogrubiony" &amp;"Arial,Normalny" uchwały Nr I/6/2014 Rady Miasta Radziejów z dnia 1 grudnia 2014 roku 
w sprawie zmian w budżecie Miasta Radziejów na 2014 rok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2.421875" style="0" hidden="1" customWidth="1"/>
    <col min="6" max="6" width="37.28125" style="0" customWidth="1"/>
    <col min="7" max="7" width="17.421875" style="0" customWidth="1"/>
    <col min="8" max="8" width="16.8515625" style="0" customWidth="1"/>
    <col min="9" max="9" width="16.421875" style="0" customWidth="1"/>
    <col min="10" max="10" width="18.28125" style="0" customWidth="1"/>
    <col min="11" max="11" width="13.28125" style="0" customWidth="1"/>
  </cols>
  <sheetData>
    <row r="1" spans="1:11" ht="58.5" customHeight="1">
      <c r="A1" s="244" t="s">
        <v>349</v>
      </c>
      <c r="B1" s="245"/>
      <c r="C1" s="245"/>
      <c r="D1" s="245"/>
      <c r="E1" s="245"/>
      <c r="F1" s="245"/>
      <c r="G1" s="245"/>
      <c r="H1" s="245"/>
      <c r="I1" s="245"/>
      <c r="J1" s="245"/>
      <c r="K1" s="95"/>
    </row>
    <row r="2" spans="1:11" ht="83.25" customHeight="1">
      <c r="A2" s="93" t="s">
        <v>0</v>
      </c>
      <c r="B2" s="96" t="s">
        <v>1</v>
      </c>
      <c r="C2" s="97" t="s">
        <v>99</v>
      </c>
      <c r="D2" s="98" t="s">
        <v>42</v>
      </c>
      <c r="E2" s="93" t="s">
        <v>219</v>
      </c>
      <c r="F2" s="98" t="s">
        <v>42</v>
      </c>
      <c r="G2" s="98" t="s">
        <v>350</v>
      </c>
      <c r="H2" s="98" t="s">
        <v>208</v>
      </c>
      <c r="I2" s="98" t="s">
        <v>209</v>
      </c>
      <c r="J2" s="93" t="s">
        <v>351</v>
      </c>
      <c r="K2" s="99"/>
    </row>
    <row r="3" spans="1:11" ht="30.75" customHeight="1">
      <c r="A3" s="96" t="s">
        <v>220</v>
      </c>
      <c r="B3" s="96"/>
      <c r="C3" s="100"/>
      <c r="D3" s="96"/>
      <c r="E3" s="96"/>
      <c r="F3" s="101" t="s">
        <v>221</v>
      </c>
      <c r="G3" s="190">
        <v>0</v>
      </c>
      <c r="H3" s="190">
        <v>0</v>
      </c>
      <c r="I3" s="190">
        <v>0</v>
      </c>
      <c r="J3" s="190">
        <v>0</v>
      </c>
      <c r="K3" s="99"/>
    </row>
    <row r="4" spans="1:11" ht="24.75" customHeight="1">
      <c r="A4" s="102" t="s">
        <v>222</v>
      </c>
      <c r="B4" s="102"/>
      <c r="C4" s="102"/>
      <c r="D4" s="103" t="s">
        <v>223</v>
      </c>
      <c r="E4" s="104">
        <v>10000</v>
      </c>
      <c r="F4" s="103" t="s">
        <v>223</v>
      </c>
      <c r="G4" s="104">
        <v>10000</v>
      </c>
      <c r="H4" s="184">
        <v>6500</v>
      </c>
      <c r="I4" s="184"/>
      <c r="J4" s="185">
        <v>16500</v>
      </c>
      <c r="K4" s="105"/>
    </row>
    <row r="5" spans="1:11" ht="24.75" customHeight="1">
      <c r="A5" s="106">
        <v>900</v>
      </c>
      <c r="B5" s="106">
        <v>90019</v>
      </c>
      <c r="C5" s="107" t="s">
        <v>171</v>
      </c>
      <c r="D5" s="108" t="s">
        <v>172</v>
      </c>
      <c r="E5" s="109">
        <v>10000</v>
      </c>
      <c r="F5" s="108" t="s">
        <v>172</v>
      </c>
      <c r="G5" s="109">
        <v>10000</v>
      </c>
      <c r="H5" s="117">
        <v>6500</v>
      </c>
      <c r="I5" s="117"/>
      <c r="J5" s="117">
        <v>16500</v>
      </c>
      <c r="K5" s="246"/>
    </row>
    <row r="6" spans="1:11" ht="24.75" customHeight="1">
      <c r="A6" s="102" t="s">
        <v>224</v>
      </c>
      <c r="B6" s="102"/>
      <c r="C6" s="102"/>
      <c r="D6" s="111" t="s">
        <v>225</v>
      </c>
      <c r="E6" s="104">
        <v>10000</v>
      </c>
      <c r="F6" s="111" t="s">
        <v>225</v>
      </c>
      <c r="G6" s="104">
        <v>10000</v>
      </c>
      <c r="H6" s="185">
        <v>6500</v>
      </c>
      <c r="I6" s="185"/>
      <c r="J6" s="185">
        <v>16500</v>
      </c>
      <c r="K6" s="246"/>
    </row>
    <row r="7" spans="1:11" ht="24.75" customHeight="1">
      <c r="A7" s="112" t="s">
        <v>20</v>
      </c>
      <c r="B7" s="112"/>
      <c r="C7" s="113"/>
      <c r="D7" s="114" t="s">
        <v>226</v>
      </c>
      <c r="E7" s="115">
        <v>10000</v>
      </c>
      <c r="F7" s="114" t="s">
        <v>226</v>
      </c>
      <c r="G7" s="115">
        <f>SUM(G8:G10)</f>
        <v>10000</v>
      </c>
      <c r="H7" s="186">
        <v>0</v>
      </c>
      <c r="I7" s="186">
        <v>0</v>
      </c>
      <c r="J7" s="186">
        <f>SUM(J8:J10)</f>
        <v>10000</v>
      </c>
      <c r="K7" s="246"/>
    </row>
    <row r="8" spans="1:11" ht="28.5" customHeight="1" hidden="1">
      <c r="A8" s="112">
        <v>900</v>
      </c>
      <c r="B8" s="112">
        <v>90003</v>
      </c>
      <c r="C8" s="113" t="s">
        <v>137</v>
      </c>
      <c r="D8" s="114"/>
      <c r="E8" s="115"/>
      <c r="F8" s="116" t="s">
        <v>227</v>
      </c>
      <c r="G8" s="117">
        <v>0</v>
      </c>
      <c r="H8" s="187"/>
      <c r="I8" s="187"/>
      <c r="J8" s="117">
        <v>0</v>
      </c>
      <c r="K8" s="110"/>
    </row>
    <row r="9" spans="1:11" ht="24.75" customHeight="1">
      <c r="A9" s="112">
        <v>900</v>
      </c>
      <c r="B9" s="112">
        <v>90004</v>
      </c>
      <c r="C9" s="113" t="s">
        <v>137</v>
      </c>
      <c r="D9" s="118" t="s">
        <v>227</v>
      </c>
      <c r="E9" s="82">
        <v>4000</v>
      </c>
      <c r="F9" s="118" t="s">
        <v>227</v>
      </c>
      <c r="G9" s="82">
        <v>8000</v>
      </c>
      <c r="H9" s="188">
        <v>0</v>
      </c>
      <c r="I9" s="188">
        <v>0</v>
      </c>
      <c r="J9" s="188">
        <v>8000</v>
      </c>
      <c r="K9" s="119"/>
    </row>
    <row r="10" spans="1:11" s="35" customFormat="1" ht="24.75" customHeight="1">
      <c r="A10" s="112">
        <v>900</v>
      </c>
      <c r="B10" s="112">
        <v>90004</v>
      </c>
      <c r="C10" s="113" t="s">
        <v>130</v>
      </c>
      <c r="D10" s="118" t="s">
        <v>131</v>
      </c>
      <c r="E10" s="82">
        <v>2000</v>
      </c>
      <c r="F10" s="118" t="s">
        <v>131</v>
      </c>
      <c r="G10" s="82">
        <v>2000</v>
      </c>
      <c r="H10" s="188">
        <v>0</v>
      </c>
      <c r="I10" s="188">
        <v>0</v>
      </c>
      <c r="J10" s="188">
        <v>2000</v>
      </c>
      <c r="K10" s="120"/>
    </row>
    <row r="11" spans="1:11" s="35" customFormat="1" ht="24.75" customHeight="1">
      <c r="A11" s="121" t="s">
        <v>24</v>
      </c>
      <c r="B11" s="112"/>
      <c r="C11" s="113"/>
      <c r="D11" s="118"/>
      <c r="E11" s="82"/>
      <c r="F11" s="114" t="s">
        <v>228</v>
      </c>
      <c r="G11" s="115">
        <v>0</v>
      </c>
      <c r="H11" s="186">
        <v>6500</v>
      </c>
      <c r="I11" s="186">
        <v>0</v>
      </c>
      <c r="J11" s="186">
        <v>6500</v>
      </c>
      <c r="K11" s="122"/>
    </row>
    <row r="12" spans="1:11" s="35" customFormat="1" ht="26.25" customHeight="1">
      <c r="A12" s="112">
        <v>900</v>
      </c>
      <c r="B12" s="112">
        <v>90001</v>
      </c>
      <c r="C12" s="113" t="s">
        <v>128</v>
      </c>
      <c r="D12" s="118"/>
      <c r="E12" s="82"/>
      <c r="F12" s="189" t="s">
        <v>352</v>
      </c>
      <c r="G12" s="118">
        <v>0</v>
      </c>
      <c r="H12" s="188">
        <v>6500</v>
      </c>
      <c r="I12" s="188">
        <v>0</v>
      </c>
      <c r="J12" s="188">
        <v>6500</v>
      </c>
      <c r="K12" s="122"/>
    </row>
    <row r="13" spans="1:11" s="35" customFormat="1" ht="24" customHeight="1">
      <c r="A13" s="123"/>
      <c r="B13" s="127" t="s">
        <v>229</v>
      </c>
      <c r="C13" s="124"/>
      <c r="D13" s="125"/>
      <c r="E13" s="126"/>
      <c r="F13" s="128"/>
      <c r="G13" s="128"/>
      <c r="H13" s="128"/>
      <c r="I13" s="128"/>
      <c r="J13" s="128"/>
      <c r="K13" s="122"/>
    </row>
    <row r="14" spans="1:11" s="35" customFormat="1" ht="32.25" customHeight="1">
      <c r="A14" s="247" t="s">
        <v>230</v>
      </c>
      <c r="B14" s="248"/>
      <c r="C14" s="248"/>
      <c r="D14" s="248"/>
      <c r="E14" s="248"/>
      <c r="F14" s="248"/>
      <c r="G14" s="248"/>
      <c r="H14" s="248"/>
      <c r="I14" s="248"/>
      <c r="J14" s="248"/>
      <c r="K14" s="122"/>
    </row>
    <row r="15" spans="1:11" s="35" customFormat="1" ht="31.5" customHeight="1">
      <c r="A15" s="249" t="s">
        <v>353</v>
      </c>
      <c r="B15" s="250"/>
      <c r="C15" s="250"/>
      <c r="D15" s="250"/>
      <c r="E15" s="250"/>
      <c r="F15" s="250"/>
      <c r="G15" s="250"/>
      <c r="H15" s="250"/>
      <c r="I15" s="250"/>
      <c r="J15" s="250"/>
      <c r="K15" s="122"/>
    </row>
    <row r="16" spans="1:11" s="35" customFormat="1" ht="18" customHeight="1">
      <c r="A16" s="129"/>
      <c r="B16" s="130"/>
      <c r="C16" s="129"/>
      <c r="D16" s="131"/>
      <c r="E16" s="129"/>
      <c r="F16" s="129"/>
      <c r="G16" s="129"/>
      <c r="H16" s="129"/>
      <c r="I16" s="129"/>
      <c r="J16" s="129"/>
      <c r="K16" s="122"/>
    </row>
    <row r="17" spans="1:11" s="35" customFormat="1" ht="18" customHeight="1">
      <c r="A17" s="129"/>
      <c r="B17" s="130"/>
      <c r="C17" s="129"/>
      <c r="D17" s="131"/>
      <c r="E17" s="129"/>
      <c r="F17" s="129"/>
      <c r="G17" s="129"/>
      <c r="H17" s="129"/>
      <c r="I17" s="129"/>
      <c r="J17" s="129"/>
      <c r="K17" s="122"/>
    </row>
    <row r="18" spans="1:11" s="35" customFormat="1" ht="18" customHeight="1">
      <c r="A18" s="129"/>
      <c r="B18" s="130"/>
      <c r="C18" s="129"/>
      <c r="D18" s="131"/>
      <c r="E18" s="129"/>
      <c r="F18" s="129"/>
      <c r="G18" s="129"/>
      <c r="H18" s="129"/>
      <c r="I18" s="129"/>
      <c r="J18" s="129"/>
      <c r="K18" s="122"/>
    </row>
    <row r="19" spans="1:11" s="35" customFormat="1" ht="18" customHeight="1">
      <c r="A19" s="129"/>
      <c r="B19" s="130"/>
      <c r="C19" s="129"/>
      <c r="D19" s="132"/>
      <c r="E19" s="129"/>
      <c r="F19" s="132"/>
      <c r="G19" s="132"/>
      <c r="H19" s="132"/>
      <c r="I19" s="132"/>
      <c r="J19" s="129"/>
      <c r="K19" s="122"/>
    </row>
    <row r="20" spans="1:11" s="35" customFormat="1" ht="18" customHeight="1">
      <c r="A20" s="129"/>
      <c r="B20" s="130"/>
      <c r="C20" s="129"/>
      <c r="D20" s="132"/>
      <c r="E20" s="132"/>
      <c r="F20" s="132"/>
      <c r="G20" s="132"/>
      <c r="H20" s="132"/>
      <c r="I20" s="132"/>
      <c r="J20" s="132"/>
      <c r="K20" s="122"/>
    </row>
    <row r="21" spans="1:11" s="35" customFormat="1" ht="29.25" customHeight="1">
      <c r="A21" s="251"/>
      <c r="B21" s="251"/>
      <c r="C21" s="133"/>
      <c r="D21" s="134"/>
      <c r="E21" s="134"/>
      <c r="F21" s="134"/>
      <c r="G21" s="134"/>
      <c r="H21" s="134"/>
      <c r="I21" s="134"/>
      <c r="J21" s="134"/>
      <c r="K21" s="120"/>
    </row>
    <row r="22" spans="1:11" s="35" customFormat="1" ht="18" customHeight="1">
      <c r="A22" s="129"/>
      <c r="B22" s="130"/>
      <c r="C22" s="129"/>
      <c r="D22" s="129"/>
      <c r="E22" s="132"/>
      <c r="F22" s="132"/>
      <c r="G22" s="132"/>
      <c r="H22" s="132"/>
      <c r="I22" s="132"/>
      <c r="J22" s="132"/>
      <c r="K22" s="122"/>
    </row>
    <row r="23" spans="1:11" s="35" customFormat="1" ht="18" customHeight="1">
      <c r="A23" s="129"/>
      <c r="B23" s="130"/>
      <c r="C23" s="129"/>
      <c r="D23" s="129"/>
      <c r="E23" s="129"/>
      <c r="F23" s="129"/>
      <c r="G23" s="129"/>
      <c r="H23" s="129"/>
      <c r="I23" s="129"/>
      <c r="J23" s="129"/>
      <c r="K23" s="122"/>
    </row>
    <row r="24" spans="1:11" s="35" customFormat="1" ht="32.25" customHeight="1">
      <c r="A24" s="129"/>
      <c r="B24" s="135"/>
      <c r="C24" s="129"/>
      <c r="D24" s="129"/>
      <c r="E24" s="129"/>
      <c r="F24" s="129"/>
      <c r="G24" s="129"/>
      <c r="H24" s="129"/>
      <c r="I24" s="129"/>
      <c r="J24" s="129"/>
      <c r="K24" s="122"/>
    </row>
    <row r="25" spans="1:11" s="35" customFormat="1" ht="18" customHeight="1">
      <c r="A25" s="129"/>
      <c r="B25" s="130"/>
      <c r="C25" s="129"/>
      <c r="D25" s="129"/>
      <c r="E25" s="129"/>
      <c r="F25" s="129"/>
      <c r="G25" s="129"/>
      <c r="H25" s="129"/>
      <c r="I25" s="129"/>
      <c r="J25" s="129"/>
      <c r="K25" s="122"/>
    </row>
    <row r="26" spans="1:11" s="35" customFormat="1" ht="18" customHeight="1">
      <c r="A26" s="129"/>
      <c r="B26" s="130"/>
      <c r="C26" s="129"/>
      <c r="D26" s="132"/>
      <c r="E26" s="129"/>
      <c r="F26" s="129"/>
      <c r="G26" s="129"/>
      <c r="H26" s="129"/>
      <c r="I26" s="129"/>
      <c r="J26" s="129"/>
      <c r="K26" s="122"/>
    </row>
    <row r="27" spans="1:11" s="35" customFormat="1" ht="18" customHeight="1">
      <c r="A27" s="129"/>
      <c r="B27" s="130"/>
      <c r="C27" s="129"/>
      <c r="D27" s="129"/>
      <c r="E27" s="129"/>
      <c r="F27" s="129"/>
      <c r="G27" s="129"/>
      <c r="H27" s="129"/>
      <c r="I27" s="129"/>
      <c r="J27" s="129"/>
      <c r="K27" s="122"/>
    </row>
    <row r="28" spans="1:11" s="35" customFormat="1" ht="18" customHeight="1">
      <c r="A28" s="129"/>
      <c r="B28" s="130"/>
      <c r="C28" s="129"/>
      <c r="D28" s="129"/>
      <c r="E28" s="129"/>
      <c r="F28" s="129"/>
      <c r="G28" s="129"/>
      <c r="H28" s="129"/>
      <c r="I28" s="129"/>
      <c r="J28" s="129"/>
      <c r="K28" s="122"/>
    </row>
    <row r="29" spans="1:11" ht="12.7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</sheetData>
  <sheetProtection/>
  <mergeCells count="5">
    <mergeCell ref="A1:J1"/>
    <mergeCell ref="K5:K7"/>
    <mergeCell ref="A14:J14"/>
    <mergeCell ref="A15:J15"/>
    <mergeCell ref="A21:B21"/>
  </mergeCells>
  <printOptions/>
  <pageMargins left="0.7086614173228347" right="0.7086614173228347" top="0.91" bottom="0.7480314960629921" header="0.31496062992125984" footer="0.31496062992125984"/>
  <pageSetup horizontalDpi="600" verticalDpi="600" orientation="landscape" paperSize="9" r:id="rId1"/>
  <headerFooter>
    <oddHeader>&amp;R&amp;"Arial,Pogrubiony"Załącznik Nr 6&amp;"Arial,Normalny"  
do uchwały Nr I//2014 Rady Miasta Radziejów z dnia 1 grudnia 2014 roku
w sprawie zmian w budzecie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2014-12-04T09:03:56Z</cp:lastPrinted>
  <dcterms:created xsi:type="dcterms:W3CDTF">2011-11-10T14:00:20Z</dcterms:created>
  <dcterms:modified xsi:type="dcterms:W3CDTF">2014-12-04T09:04:00Z</dcterms:modified>
  <cp:category/>
  <cp:version/>
  <cp:contentType/>
  <cp:contentStatus/>
</cp:coreProperties>
</file>