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60" windowHeight="8190" activeTab="0"/>
  </bookViews>
  <sheets>
    <sheet name="zał. 1" sheetId="1" r:id="rId1"/>
    <sheet name="zał. 2" sheetId="2" r:id="rId2"/>
    <sheet name="zał 3." sheetId="3" r:id="rId3"/>
  </sheets>
  <definedNames/>
  <calcPr fullCalcOnLoad="1"/>
</workbook>
</file>

<file path=xl/sharedStrings.xml><?xml version="1.0" encoding="utf-8"?>
<sst xmlns="http://schemas.openxmlformats.org/spreadsheetml/2006/main" count="229" uniqueCount="158">
  <si>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</si>
  <si>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</si>
  <si>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</si>
  <si>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</si>
  <si>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</si>
  <si>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</si>
  <si>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</si>
  <si>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</si>
  <si>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0,00</t>
  </si>
  <si>
    <t>01095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</si>
  <si>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</si>
  <si>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</si>
  <si>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</si>
  <si>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w tym:</t>
  </si>
  <si>
    <t>dochody bieżące</t>
  </si>
  <si>
    <t>Zmiany w planie dochodów budżetu Miasta Radziejów na 2015 rok</t>
  </si>
  <si>
    <t>4010</t>
  </si>
  <si>
    <t>4110</t>
  </si>
  <si>
    <t>4120</t>
  </si>
  <si>
    <t>4210</t>
  </si>
  <si>
    <t>Zakup materiałów i wyposażenia</t>
  </si>
  <si>
    <t>4300</t>
  </si>
  <si>
    <t>Zakup usług pozostałych</t>
  </si>
  <si>
    <t>Zmiany w planie wydatków budżetu Miasta Radziejów na 2015 rok</t>
  </si>
  <si>
    <t>wydatki bieżące</t>
  </si>
  <si>
    <t>wydatki majątkowe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</si>
  <si>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</si>
  <si>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</si>
  <si>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</si>
  <si>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</si>
  <si>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</si>
  <si>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</si>
  <si>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</si>
  <si>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</si>
  <si>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</si>
  <si>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85212</t>
  </si>
  <si>
    <t>4040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</si>
  <si>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</si>
  <si>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</si>
  <si>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</si>
  <si>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</si>
  <si>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</si>
  <si>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</si>
  <si>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</si>
  <si>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</si>
  <si>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</si>
  <si>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</si>
  <si>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500,00</t>
  </si>
  <si>
    <t>801</t>
  </si>
  <si>
    <t>Oświata i wychowanie</t>
  </si>
  <si>
    <t>80101</t>
  </si>
  <si>
    <t>Szkoły podstawowe</t>
  </si>
  <si>
    <t>Strona 1</t>
  </si>
  <si>
    <t>750</t>
  </si>
  <si>
    <t>Administracja publiczna</t>
  </si>
  <si>
    <t>2 222 653,00</t>
  </si>
  <si>
    <t>- 500,00</t>
  </si>
  <si>
    <t>6 299 140,48</t>
  </si>
  <si>
    <t>2 646 161,64</t>
  </si>
  <si>
    <t>4260</t>
  </si>
  <si>
    <t>Zakup energii</t>
  </si>
  <si>
    <t>926</t>
  </si>
  <si>
    <t>Kultura fizyczna</t>
  </si>
  <si>
    <t>1 773 655,00</t>
  </si>
  <si>
    <t>92601</t>
  </si>
  <si>
    <t>Obiekty sportowe</t>
  </si>
  <si>
    <t>273 076,00</t>
  </si>
  <si>
    <t>- 1 500,00</t>
  </si>
  <si>
    <t>- 1 000,00</t>
  </si>
  <si>
    <t>21 500,00</t>
  </si>
  <si>
    <t>14 350,00</t>
  </si>
  <si>
    <t>75022</t>
  </si>
  <si>
    <t>Rady gmin (miast i miast na prawach powiatu)</t>
  </si>
  <si>
    <t>78 118,00</t>
  </si>
  <si>
    <t>78 618,00</t>
  </si>
  <si>
    <t>1 700,00</t>
  </si>
  <si>
    <t>2 200,00</t>
  </si>
  <si>
    <t>75023</t>
  </si>
  <si>
    <t>Urzędy gmin (miast i miast na prawach powiatu)</t>
  </si>
  <si>
    <t>1 936 525,00</t>
  </si>
  <si>
    <t>1 936 025,00</t>
  </si>
  <si>
    <t>4390</t>
  </si>
  <si>
    <t>Zakup usług obejmujących wykonanie ekspertyz, analiz i opinii</t>
  </si>
  <si>
    <t>4 000,00</t>
  </si>
  <si>
    <t>3 500,00</t>
  </si>
  <si>
    <t>751</t>
  </si>
  <si>
    <t>Urzędy naczelnych organów władzy państwowej, kontroli i ochrony prawa oraz sądownictwa</t>
  </si>
  <si>
    <t>37 303,00</t>
  </si>
  <si>
    <t>- 160,00</t>
  </si>
  <si>
    <t>37 143,00</t>
  </si>
  <si>
    <t>75107</t>
  </si>
  <si>
    <t>Wybory Prezydenta Rzeczypospolitej Polskiej</t>
  </si>
  <si>
    <t>29 459,00</t>
  </si>
  <si>
    <t>29 299,00</t>
  </si>
  <si>
    <t>3030</t>
  </si>
  <si>
    <t xml:space="preserve">Różne wydatki na rzecz osób fizycznych </t>
  </si>
  <si>
    <t>17 360,00</t>
  </si>
  <si>
    <t>17 200,00</t>
  </si>
  <si>
    <t>75110</t>
  </si>
  <si>
    <t>Referenda ogólnokrajowe i konstytucyjne</t>
  </si>
  <si>
    <t>6 694,00</t>
  </si>
  <si>
    <t>2 289,00</t>
  </si>
  <si>
    <t>- 3,00</t>
  </si>
  <si>
    <t>2 286,00</t>
  </si>
  <si>
    <t>4410</t>
  </si>
  <si>
    <t>Podróże służbowe krajowe</t>
  </si>
  <si>
    <t>80,00</t>
  </si>
  <si>
    <t>3,00</t>
  </si>
  <si>
    <t>83,00</t>
  </si>
  <si>
    <t>2 644 661,64</t>
  </si>
  <si>
    <t>4270</t>
  </si>
  <si>
    <t>Zakup usług remontowych</t>
  </si>
  <si>
    <t>77 000,00</t>
  </si>
  <si>
    <t>75 500,00</t>
  </si>
  <si>
    <t>80104</t>
  </si>
  <si>
    <t xml:space="preserve">Przedszkola </t>
  </si>
  <si>
    <t>1 077 071,00</t>
  </si>
  <si>
    <t>4170</t>
  </si>
  <si>
    <t>Wynagrodzenia bezosobowe</t>
  </si>
  <si>
    <t>1 000,00</t>
  </si>
  <si>
    <t>19 100,00</t>
  </si>
  <si>
    <t>18 100,00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</si>
  <si>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</si>
  <si>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</si>
  <si>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558 304,72</t>
  </si>
  <si>
    <t>1 500,00</t>
  </si>
  <si>
    <t>559 804,72</t>
  </si>
  <si>
    <t>2 000,00</t>
  </si>
  <si>
    <t>852</t>
  </si>
  <si>
    <t>Pomoc społeczna</t>
  </si>
  <si>
    <t>4 650 343,43</t>
  </si>
  <si>
    <t>97,61</t>
  </si>
  <si>
    <t>4 650 441,04</t>
  </si>
  <si>
    <t>85215</t>
  </si>
  <si>
    <t>Dodatki mieszkaniowe</t>
  </si>
  <si>
    <t>331 657,53</t>
  </si>
  <si>
    <t>331 755,14</t>
  </si>
  <si>
    <t>3110</t>
  </si>
  <si>
    <t>Świadczenia społeczne</t>
  </si>
  <si>
    <t>331 625,03</t>
  </si>
  <si>
    <t>95,70</t>
  </si>
  <si>
    <t>331 720,73</t>
  </si>
  <si>
    <t>32,50</t>
  </si>
  <si>
    <t>1,91</t>
  </si>
  <si>
    <t>34,41</t>
  </si>
  <si>
    <t>- 2 000,00</t>
  </si>
  <si>
    <t>19 500,00</t>
  </si>
  <si>
    <t>16 350,00</t>
  </si>
  <si>
    <t>20 119 407,57</t>
  </si>
  <si>
    <t>- 62,39</t>
  </si>
  <si>
    <t>20 119 345,18</t>
  </si>
  <si>
    <t>3 486 163,43</t>
  </si>
  <si>
    <t>3 486 261,04</t>
  </si>
  <si>
    <t>1 657,53</t>
  </si>
  <si>
    <t>1 755,14</t>
  </si>
  <si>
    <t>18 439 407,57</t>
  </si>
  <si>
    <t>18 439 345,18</t>
  </si>
  <si>
    <t xml:space="preserve">dochody majątkowe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</si>
</sst>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3" fontId="11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3" fontId="53" fillId="0" borderId="11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/>
    </xf>
    <xf numFmtId="3" fontId="55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49" fontId="55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 wrapText="1"/>
      <protection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7" fillId="0" borderId="10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49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9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Alignment="1" applyProtection="1">
      <alignment horizontal="left" vertical="top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/>
      <protection locked="0"/>
    </xf>
    <xf numFmtId="49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0" xfId="0" applyNumberFormat="1" applyFont="1" applyFill="1" applyAlignment="1" applyProtection="1">
      <alignment horizontal="left" vertical="top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/>
    </xf>
    <xf numFmtId="3" fontId="55" fillId="0" borderId="19" xfId="0" applyNumberFormat="1" applyFont="1" applyBorder="1" applyAlignment="1">
      <alignment/>
    </xf>
    <xf numFmtId="0" fontId="55" fillId="0" borderId="1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0.9921875" style="79" customWidth="1"/>
    <col min="2" max="2" width="7.421875" style="79" customWidth="1"/>
    <col min="3" max="3" width="8.7109375" style="79" customWidth="1"/>
    <col min="4" max="4" width="0.9921875" style="79" customWidth="1"/>
    <col min="5" max="5" width="8.8515625" style="79" customWidth="1"/>
    <col min="6" max="6" width="49.00390625" style="79" customWidth="1"/>
    <col min="7" max="7" width="18.28125" style="79" customWidth="1"/>
    <col min="8" max="8" width="18.421875" style="79" customWidth="1"/>
    <col min="9" max="9" width="8.7109375" style="79" customWidth="1"/>
    <col min="10" max="10" width="10.7109375" style="79" customWidth="1"/>
    <col min="11" max="16384" width="9.140625" style="79" customWidth="1"/>
  </cols>
  <sheetData>
    <row r="1" spans="1:10" ht="36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2:10" ht="20.25" customHeight="1">
      <c r="B2" s="105"/>
      <c r="C2" s="105"/>
      <c r="D2" s="105"/>
      <c r="E2" s="105"/>
      <c r="F2" s="105"/>
      <c r="G2" s="105"/>
      <c r="H2" s="97"/>
      <c r="I2" s="97"/>
      <c r="J2" s="97"/>
    </row>
    <row r="3" spans="2:10" ht="21" customHeight="1">
      <c r="B3" s="80" t="s">
        <v>0</v>
      </c>
      <c r="C3" s="106" t="s">
        <v>1</v>
      </c>
      <c r="D3" s="106"/>
      <c r="E3" s="80" t="s">
        <v>2</v>
      </c>
      <c r="F3" s="80" t="s">
        <v>3</v>
      </c>
      <c r="G3" s="80" t="s">
        <v>4</v>
      </c>
      <c r="H3" s="80" t="s">
        <v>5</v>
      </c>
      <c r="I3" s="106" t="s">
        <v>6</v>
      </c>
      <c r="J3" s="106"/>
    </row>
    <row r="4" spans="2:10" ht="24" customHeight="1">
      <c r="B4" s="81" t="s">
        <v>85</v>
      </c>
      <c r="C4" s="102"/>
      <c r="D4" s="102"/>
      <c r="E4" s="81"/>
      <c r="F4" s="82" t="s">
        <v>86</v>
      </c>
      <c r="G4" s="83" t="s">
        <v>87</v>
      </c>
      <c r="H4" s="83" t="s">
        <v>88</v>
      </c>
      <c r="I4" s="103" t="s">
        <v>89</v>
      </c>
      <c r="J4" s="103"/>
    </row>
    <row r="5" spans="2:10" ht="16.5" customHeight="1">
      <c r="B5" s="84"/>
      <c r="C5" s="98" t="s">
        <v>90</v>
      </c>
      <c r="D5" s="98"/>
      <c r="E5" s="86"/>
      <c r="F5" s="64" t="s">
        <v>91</v>
      </c>
      <c r="G5" s="87" t="s">
        <v>92</v>
      </c>
      <c r="H5" s="87" t="s">
        <v>88</v>
      </c>
      <c r="I5" s="99" t="s">
        <v>93</v>
      </c>
      <c r="J5" s="99"/>
    </row>
    <row r="6" spans="2:10" ht="35.25" customHeight="1">
      <c r="B6" s="88"/>
      <c r="C6" s="100"/>
      <c r="D6" s="100"/>
      <c r="E6" s="85" t="s">
        <v>10</v>
      </c>
      <c r="F6" s="64" t="s">
        <v>11</v>
      </c>
      <c r="G6" s="87" t="s">
        <v>92</v>
      </c>
      <c r="H6" s="87" t="s">
        <v>88</v>
      </c>
      <c r="I6" s="99" t="s">
        <v>93</v>
      </c>
      <c r="J6" s="99"/>
    </row>
    <row r="7" spans="2:10" ht="19.5" customHeight="1">
      <c r="B7" s="81" t="s">
        <v>128</v>
      </c>
      <c r="C7" s="102"/>
      <c r="D7" s="102"/>
      <c r="E7" s="81"/>
      <c r="F7" s="82" t="s">
        <v>129</v>
      </c>
      <c r="G7" s="83" t="s">
        <v>151</v>
      </c>
      <c r="H7" s="83" t="s">
        <v>131</v>
      </c>
      <c r="I7" s="103" t="s">
        <v>152</v>
      </c>
      <c r="J7" s="103"/>
    </row>
    <row r="8" spans="2:10" ht="16.5" customHeight="1">
      <c r="B8" s="84"/>
      <c r="C8" s="98" t="s">
        <v>133</v>
      </c>
      <c r="D8" s="98"/>
      <c r="E8" s="86"/>
      <c r="F8" s="64" t="s">
        <v>134</v>
      </c>
      <c r="G8" s="87" t="s">
        <v>153</v>
      </c>
      <c r="H8" s="87" t="s">
        <v>131</v>
      </c>
      <c r="I8" s="99" t="s">
        <v>154</v>
      </c>
      <c r="J8" s="99"/>
    </row>
    <row r="9" spans="2:10" ht="33.75" customHeight="1">
      <c r="B9" s="88"/>
      <c r="C9" s="100"/>
      <c r="D9" s="100"/>
      <c r="E9" s="85" t="s">
        <v>10</v>
      </c>
      <c r="F9" s="64" t="s">
        <v>11</v>
      </c>
      <c r="G9" s="87" t="s">
        <v>153</v>
      </c>
      <c r="H9" s="87" t="s">
        <v>131</v>
      </c>
      <c r="I9" s="99" t="s">
        <v>154</v>
      </c>
      <c r="J9" s="99"/>
    </row>
    <row r="10" spans="2:10" ht="5.25" customHeight="1" hidden="1">
      <c r="B10" s="101"/>
      <c r="C10" s="101"/>
      <c r="D10" s="101"/>
      <c r="E10" s="101"/>
      <c r="F10" s="97"/>
      <c r="G10" s="97"/>
      <c r="H10" s="97"/>
      <c r="I10" s="97"/>
      <c r="J10" s="97"/>
    </row>
    <row r="11" spans="2:10" ht="16.5" customHeight="1">
      <c r="B11" s="95" t="s">
        <v>12</v>
      </c>
      <c r="C11" s="95"/>
      <c r="D11" s="95"/>
      <c r="E11" s="95"/>
      <c r="F11" s="95"/>
      <c r="G11" s="78" t="s">
        <v>155</v>
      </c>
      <c r="H11" s="78" t="s">
        <v>149</v>
      </c>
      <c r="I11" s="96" t="s">
        <v>156</v>
      </c>
      <c r="J11" s="96"/>
    </row>
    <row r="12" spans="1:10" ht="5.25" customHeight="1" hidden="1">
      <c r="A12" s="97"/>
      <c r="B12" s="97"/>
      <c r="C12" s="97"/>
      <c r="D12" s="97"/>
      <c r="E12" s="97"/>
      <c r="F12" s="97"/>
      <c r="G12" s="97"/>
      <c r="H12" s="97"/>
      <c r="I12" s="97"/>
      <c r="J12" s="77" t="s">
        <v>52</v>
      </c>
    </row>
    <row r="13" spans="2:10" ht="12.75">
      <c r="B13" s="90"/>
      <c r="C13" s="90"/>
      <c r="D13" s="93"/>
      <c r="E13" s="93"/>
      <c r="F13" s="1" t="s">
        <v>13</v>
      </c>
      <c r="G13" s="90"/>
      <c r="H13" s="90"/>
      <c r="I13" s="93"/>
      <c r="J13" s="93"/>
    </row>
    <row r="14" spans="2:10" ht="12.75">
      <c r="B14" s="90"/>
      <c r="C14" s="90"/>
      <c r="D14" s="93"/>
      <c r="E14" s="93"/>
      <c r="F14" s="1" t="s">
        <v>14</v>
      </c>
      <c r="G14" s="2">
        <v>18164342.57</v>
      </c>
      <c r="H14" s="2">
        <v>-62.39</v>
      </c>
      <c r="I14" s="94">
        <f>G14+H14</f>
        <v>18164280.18</v>
      </c>
      <c r="J14" s="94"/>
    </row>
    <row r="15" spans="2:10" ht="12.75">
      <c r="B15" s="90"/>
      <c r="C15" s="90"/>
      <c r="D15" s="93"/>
      <c r="E15" s="93"/>
      <c r="F15" s="1" t="s">
        <v>157</v>
      </c>
      <c r="G15" s="2">
        <v>275065</v>
      </c>
      <c r="H15" s="2">
        <v>0</v>
      </c>
      <c r="I15" s="94">
        <f>G15+H15</f>
        <v>275065</v>
      </c>
      <c r="J15" s="94"/>
    </row>
  </sheetData>
  <sheetProtection/>
  <mergeCells count="28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B11:F11"/>
    <mergeCell ref="I11:J11"/>
    <mergeCell ref="A12:I12"/>
    <mergeCell ref="C8:D8"/>
    <mergeCell ref="I8:J8"/>
    <mergeCell ref="C9:D9"/>
    <mergeCell ref="I9:J9"/>
    <mergeCell ref="B10:E10"/>
    <mergeCell ref="F10:J10"/>
    <mergeCell ref="D13:E13"/>
    <mergeCell ref="D14:E14"/>
    <mergeCell ref="D15:E15"/>
    <mergeCell ref="I13:J13"/>
    <mergeCell ref="I14:J14"/>
    <mergeCell ref="I15:J15"/>
  </mergeCells>
  <printOptions/>
  <pageMargins left="0.31496062992125984" right="0.31496062992125984" top="1.2598425196850394" bottom="0.7480314960629921" header="0.5905511811023623" footer="0.31496062992125984"/>
  <pageSetup horizontalDpi="600" verticalDpi="600" orientation="landscape" r:id="rId1"/>
  <headerFooter>
    <oddHeader xml:space="preserve">&amp;R&amp;"-,Pogrubiony"Załącznik Nr 1&amp;"-,Standardowy" do Zarządzenia Nr 56/2015 
Burmistrza Miasta Radziejów z dnia 17 sierpnia 2015 roku
w sprawie zmian w budżecie Miasta  Radziejów na 2015 rok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0.5625" style="65" customWidth="1"/>
    <col min="2" max="2" width="6.8515625" style="65" customWidth="1"/>
    <col min="3" max="3" width="8.421875" style="65" customWidth="1"/>
    <col min="4" max="4" width="0.9921875" style="65" customWidth="1"/>
    <col min="5" max="5" width="9.7109375" style="65" customWidth="1"/>
    <col min="6" max="6" width="43.28125" style="65" customWidth="1"/>
    <col min="7" max="8" width="18.8515625" style="65" customWidth="1"/>
    <col min="9" max="9" width="8.7109375" style="65" customWidth="1"/>
    <col min="10" max="10" width="10.8515625" style="65" customWidth="1"/>
    <col min="11" max="16384" width="9.140625" style="65" customWidth="1"/>
  </cols>
  <sheetData>
    <row r="1" spans="1:10" ht="46.5" customHeight="1">
      <c r="A1" s="104" t="s">
        <v>23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2:10" ht="18.75" customHeight="1">
      <c r="B2" s="118"/>
      <c r="C2" s="118"/>
      <c r="D2" s="118"/>
      <c r="E2" s="118"/>
      <c r="F2" s="118"/>
      <c r="G2" s="118"/>
      <c r="H2" s="109"/>
      <c r="I2" s="109"/>
      <c r="J2" s="109"/>
    </row>
    <row r="3" spans="2:10" ht="23.25" customHeight="1">
      <c r="B3" s="66" t="s">
        <v>0</v>
      </c>
      <c r="C3" s="119" t="s">
        <v>1</v>
      </c>
      <c r="D3" s="119"/>
      <c r="E3" s="66" t="s">
        <v>2</v>
      </c>
      <c r="F3" s="66" t="s">
        <v>3</v>
      </c>
      <c r="G3" s="66" t="s">
        <v>4</v>
      </c>
      <c r="H3" s="66" t="s">
        <v>5</v>
      </c>
      <c r="I3" s="119" t="s">
        <v>6</v>
      </c>
      <c r="J3" s="119"/>
    </row>
    <row r="4" spans="2:10" ht="19.5" customHeight="1">
      <c r="B4" s="67" t="s">
        <v>53</v>
      </c>
      <c r="C4" s="116"/>
      <c r="D4" s="116"/>
      <c r="E4" s="67"/>
      <c r="F4" s="68" t="s">
        <v>54</v>
      </c>
      <c r="G4" s="69" t="s">
        <v>55</v>
      </c>
      <c r="H4" s="69" t="s">
        <v>8</v>
      </c>
      <c r="I4" s="117" t="s">
        <v>55</v>
      </c>
      <c r="J4" s="117"/>
    </row>
    <row r="5" spans="2:10" ht="16.5" customHeight="1">
      <c r="B5" s="70"/>
      <c r="C5" s="113" t="s">
        <v>71</v>
      </c>
      <c r="D5" s="113"/>
      <c r="E5" s="72"/>
      <c r="F5" s="73" t="s">
        <v>72</v>
      </c>
      <c r="G5" s="74" t="s">
        <v>73</v>
      </c>
      <c r="H5" s="74" t="s">
        <v>47</v>
      </c>
      <c r="I5" s="114" t="s">
        <v>74</v>
      </c>
      <c r="J5" s="114"/>
    </row>
    <row r="6" spans="2:10" ht="16.5" customHeight="1">
      <c r="B6" s="75"/>
      <c r="C6" s="115"/>
      <c r="D6" s="115"/>
      <c r="E6" s="71" t="s">
        <v>21</v>
      </c>
      <c r="F6" s="73" t="s">
        <v>22</v>
      </c>
      <c r="G6" s="74" t="s">
        <v>75</v>
      </c>
      <c r="H6" s="74" t="s">
        <v>47</v>
      </c>
      <c r="I6" s="114" t="s">
        <v>76</v>
      </c>
      <c r="J6" s="114"/>
    </row>
    <row r="7" spans="2:10" ht="16.5" customHeight="1">
      <c r="B7" s="70"/>
      <c r="C7" s="113" t="s">
        <v>77</v>
      </c>
      <c r="D7" s="113"/>
      <c r="E7" s="72"/>
      <c r="F7" s="73" t="s">
        <v>78</v>
      </c>
      <c r="G7" s="74" t="s">
        <v>79</v>
      </c>
      <c r="H7" s="74" t="s">
        <v>56</v>
      </c>
      <c r="I7" s="114" t="s">
        <v>80</v>
      </c>
      <c r="J7" s="114"/>
    </row>
    <row r="8" spans="2:10" ht="23.25" customHeight="1">
      <c r="B8" s="75"/>
      <c r="C8" s="115"/>
      <c r="D8" s="115"/>
      <c r="E8" s="71" t="s">
        <v>81</v>
      </c>
      <c r="F8" s="73" t="s">
        <v>82</v>
      </c>
      <c r="G8" s="74" t="s">
        <v>83</v>
      </c>
      <c r="H8" s="74" t="s">
        <v>56</v>
      </c>
      <c r="I8" s="114" t="s">
        <v>84</v>
      </c>
      <c r="J8" s="114"/>
    </row>
    <row r="9" spans="2:10" ht="25.5" customHeight="1">
      <c r="B9" s="67" t="s">
        <v>85</v>
      </c>
      <c r="C9" s="116"/>
      <c r="D9" s="116"/>
      <c r="E9" s="67"/>
      <c r="F9" s="68" t="s">
        <v>86</v>
      </c>
      <c r="G9" s="69" t="s">
        <v>87</v>
      </c>
      <c r="H9" s="69" t="s">
        <v>88</v>
      </c>
      <c r="I9" s="117" t="s">
        <v>89</v>
      </c>
      <c r="J9" s="117"/>
    </row>
    <row r="10" spans="2:10" ht="16.5" customHeight="1">
      <c r="B10" s="70"/>
      <c r="C10" s="113" t="s">
        <v>90</v>
      </c>
      <c r="D10" s="113"/>
      <c r="E10" s="72"/>
      <c r="F10" s="73" t="s">
        <v>91</v>
      </c>
      <c r="G10" s="74" t="s">
        <v>92</v>
      </c>
      <c r="H10" s="74" t="s">
        <v>88</v>
      </c>
      <c r="I10" s="114" t="s">
        <v>93</v>
      </c>
      <c r="J10" s="114"/>
    </row>
    <row r="11" spans="2:10" ht="16.5" customHeight="1">
      <c r="B11" s="75"/>
      <c r="C11" s="115"/>
      <c r="D11" s="115"/>
      <c r="E11" s="71" t="s">
        <v>94</v>
      </c>
      <c r="F11" s="73" t="s">
        <v>95</v>
      </c>
      <c r="G11" s="74" t="s">
        <v>96</v>
      </c>
      <c r="H11" s="74" t="s">
        <v>88</v>
      </c>
      <c r="I11" s="114" t="s">
        <v>97</v>
      </c>
      <c r="J11" s="114"/>
    </row>
    <row r="12" spans="2:10" ht="16.5" customHeight="1">
      <c r="B12" s="70"/>
      <c r="C12" s="113" t="s">
        <v>98</v>
      </c>
      <c r="D12" s="113"/>
      <c r="E12" s="72"/>
      <c r="F12" s="73" t="s">
        <v>99</v>
      </c>
      <c r="G12" s="74" t="s">
        <v>100</v>
      </c>
      <c r="H12" s="74" t="s">
        <v>8</v>
      </c>
      <c r="I12" s="114" t="s">
        <v>100</v>
      </c>
      <c r="J12" s="114"/>
    </row>
    <row r="13" spans="2:10" ht="16.5" customHeight="1">
      <c r="B13" s="75"/>
      <c r="C13" s="115"/>
      <c r="D13" s="115"/>
      <c r="E13" s="71" t="s">
        <v>19</v>
      </c>
      <c r="F13" s="73" t="s">
        <v>20</v>
      </c>
      <c r="G13" s="74" t="s">
        <v>101</v>
      </c>
      <c r="H13" s="74" t="s">
        <v>102</v>
      </c>
      <c r="I13" s="114" t="s">
        <v>103</v>
      </c>
      <c r="J13" s="114"/>
    </row>
    <row r="14" spans="2:10" ht="16.5" customHeight="1">
      <c r="B14" s="75"/>
      <c r="C14" s="115"/>
      <c r="D14" s="115"/>
      <c r="E14" s="71" t="s">
        <v>104</v>
      </c>
      <c r="F14" s="73" t="s">
        <v>105</v>
      </c>
      <c r="G14" s="74" t="s">
        <v>106</v>
      </c>
      <c r="H14" s="74" t="s">
        <v>107</v>
      </c>
      <c r="I14" s="114" t="s">
        <v>108</v>
      </c>
      <c r="J14" s="114"/>
    </row>
    <row r="15" spans="2:10" ht="19.5" customHeight="1">
      <c r="B15" s="67" t="s">
        <v>48</v>
      </c>
      <c r="C15" s="116"/>
      <c r="D15" s="116"/>
      <c r="E15" s="67"/>
      <c r="F15" s="68" t="s">
        <v>49</v>
      </c>
      <c r="G15" s="69" t="s">
        <v>57</v>
      </c>
      <c r="H15" s="69" t="s">
        <v>8</v>
      </c>
      <c r="I15" s="117" t="s">
        <v>57</v>
      </c>
      <c r="J15" s="117"/>
    </row>
    <row r="16" spans="2:10" ht="16.5" customHeight="1">
      <c r="B16" s="70"/>
      <c r="C16" s="113" t="s">
        <v>50</v>
      </c>
      <c r="D16" s="113"/>
      <c r="E16" s="72"/>
      <c r="F16" s="73" t="s">
        <v>51</v>
      </c>
      <c r="G16" s="74" t="s">
        <v>58</v>
      </c>
      <c r="H16" s="74" t="s">
        <v>67</v>
      </c>
      <c r="I16" s="114" t="s">
        <v>109</v>
      </c>
      <c r="J16" s="114"/>
    </row>
    <row r="17" spans="2:10" ht="16.5" customHeight="1">
      <c r="B17" s="75"/>
      <c r="C17" s="115"/>
      <c r="D17" s="115"/>
      <c r="E17" s="71" t="s">
        <v>110</v>
      </c>
      <c r="F17" s="73" t="s">
        <v>111</v>
      </c>
      <c r="G17" s="74" t="s">
        <v>112</v>
      </c>
      <c r="H17" s="74" t="s">
        <v>67</v>
      </c>
      <c r="I17" s="114" t="s">
        <v>113</v>
      </c>
      <c r="J17" s="114"/>
    </row>
    <row r="18" spans="2:10" ht="16.5" customHeight="1">
      <c r="B18" s="70"/>
      <c r="C18" s="113" t="s">
        <v>114</v>
      </c>
      <c r="D18" s="113"/>
      <c r="E18" s="72"/>
      <c r="F18" s="73" t="s">
        <v>115</v>
      </c>
      <c r="G18" s="74" t="s">
        <v>116</v>
      </c>
      <c r="H18" s="74" t="s">
        <v>8</v>
      </c>
      <c r="I18" s="114" t="s">
        <v>116</v>
      </c>
      <c r="J18" s="114"/>
    </row>
    <row r="19" spans="2:10" ht="16.5" customHeight="1">
      <c r="B19" s="75"/>
      <c r="C19" s="115"/>
      <c r="D19" s="115"/>
      <c r="E19" s="71" t="s">
        <v>117</v>
      </c>
      <c r="F19" s="73" t="s">
        <v>118</v>
      </c>
      <c r="G19" s="74" t="s">
        <v>8</v>
      </c>
      <c r="H19" s="74" t="s">
        <v>119</v>
      </c>
      <c r="I19" s="114" t="s">
        <v>119</v>
      </c>
      <c r="J19" s="114"/>
    </row>
    <row r="20" spans="2:10" ht="16.5" customHeight="1">
      <c r="B20" s="75"/>
      <c r="C20" s="115"/>
      <c r="D20" s="115"/>
      <c r="E20" s="71" t="s">
        <v>110</v>
      </c>
      <c r="F20" s="73" t="s">
        <v>111</v>
      </c>
      <c r="G20" s="74" t="s">
        <v>120</v>
      </c>
      <c r="H20" s="74" t="s">
        <v>68</v>
      </c>
      <c r="I20" s="114" t="s">
        <v>121</v>
      </c>
      <c r="J20" s="114"/>
    </row>
    <row r="21" spans="2:10" ht="59.25" customHeight="1">
      <c r="B21" s="70"/>
      <c r="C21" s="113" t="s">
        <v>122</v>
      </c>
      <c r="D21" s="113"/>
      <c r="E21" s="72"/>
      <c r="F21" s="73" t="s">
        <v>123</v>
      </c>
      <c r="G21" s="74" t="s">
        <v>124</v>
      </c>
      <c r="H21" s="74" t="s">
        <v>125</v>
      </c>
      <c r="I21" s="114" t="s">
        <v>126</v>
      </c>
      <c r="J21" s="114"/>
    </row>
    <row r="22" spans="2:10" ht="16.5" customHeight="1">
      <c r="B22" s="75"/>
      <c r="C22" s="115"/>
      <c r="D22" s="115"/>
      <c r="E22" s="71" t="s">
        <v>110</v>
      </c>
      <c r="F22" s="73" t="s">
        <v>111</v>
      </c>
      <c r="G22" s="74" t="s">
        <v>47</v>
      </c>
      <c r="H22" s="74" t="s">
        <v>125</v>
      </c>
      <c r="I22" s="114" t="s">
        <v>127</v>
      </c>
      <c r="J22" s="114"/>
    </row>
    <row r="23" spans="2:10" ht="19.5" customHeight="1">
      <c r="B23" s="67" t="s">
        <v>128</v>
      </c>
      <c r="C23" s="116"/>
      <c r="D23" s="116"/>
      <c r="E23" s="67"/>
      <c r="F23" s="68" t="s">
        <v>129</v>
      </c>
      <c r="G23" s="69" t="s">
        <v>130</v>
      </c>
      <c r="H23" s="69" t="s">
        <v>131</v>
      </c>
      <c r="I23" s="117" t="s">
        <v>132</v>
      </c>
      <c r="J23" s="117"/>
    </row>
    <row r="24" spans="2:10" ht="16.5" customHeight="1">
      <c r="B24" s="70"/>
      <c r="C24" s="113" t="s">
        <v>133</v>
      </c>
      <c r="D24" s="113"/>
      <c r="E24" s="72"/>
      <c r="F24" s="73" t="s">
        <v>134</v>
      </c>
      <c r="G24" s="74" t="s">
        <v>135</v>
      </c>
      <c r="H24" s="74" t="s">
        <v>131</v>
      </c>
      <c r="I24" s="114" t="s">
        <v>136</v>
      </c>
      <c r="J24" s="114"/>
    </row>
    <row r="25" spans="2:10" ht="16.5" customHeight="1">
      <c r="B25" s="75"/>
      <c r="C25" s="115"/>
      <c r="D25" s="115"/>
      <c r="E25" s="71" t="s">
        <v>137</v>
      </c>
      <c r="F25" s="73" t="s">
        <v>138</v>
      </c>
      <c r="G25" s="74" t="s">
        <v>139</v>
      </c>
      <c r="H25" s="74" t="s">
        <v>140</v>
      </c>
      <c r="I25" s="114" t="s">
        <v>141</v>
      </c>
      <c r="J25" s="114"/>
    </row>
    <row r="26" spans="2:10" ht="16.5" customHeight="1">
      <c r="B26" s="75"/>
      <c r="C26" s="115"/>
      <c r="D26" s="115"/>
      <c r="E26" s="71" t="s">
        <v>19</v>
      </c>
      <c r="F26" s="73" t="s">
        <v>20</v>
      </c>
      <c r="G26" s="74" t="s">
        <v>142</v>
      </c>
      <c r="H26" s="74" t="s">
        <v>143</v>
      </c>
      <c r="I26" s="114" t="s">
        <v>144</v>
      </c>
      <c r="J26" s="114"/>
    </row>
    <row r="27" spans="2:10" ht="19.5" customHeight="1">
      <c r="B27" s="67" t="s">
        <v>61</v>
      </c>
      <c r="C27" s="116"/>
      <c r="D27" s="116"/>
      <c r="E27" s="67"/>
      <c r="F27" s="68" t="s">
        <v>62</v>
      </c>
      <c r="G27" s="69" t="s">
        <v>63</v>
      </c>
      <c r="H27" s="69" t="s">
        <v>8</v>
      </c>
      <c r="I27" s="117" t="s">
        <v>63</v>
      </c>
      <c r="J27" s="117"/>
    </row>
    <row r="28" spans="2:10" ht="16.5" customHeight="1">
      <c r="B28" s="70"/>
      <c r="C28" s="113" t="s">
        <v>64</v>
      </c>
      <c r="D28" s="113"/>
      <c r="E28" s="72"/>
      <c r="F28" s="73" t="s">
        <v>65</v>
      </c>
      <c r="G28" s="74" t="s">
        <v>66</v>
      </c>
      <c r="H28" s="74" t="s">
        <v>8</v>
      </c>
      <c r="I28" s="114" t="s">
        <v>66</v>
      </c>
      <c r="J28" s="114"/>
    </row>
    <row r="29" spans="2:10" ht="16.5" customHeight="1">
      <c r="B29" s="75"/>
      <c r="C29" s="115"/>
      <c r="D29" s="115"/>
      <c r="E29" s="71" t="s">
        <v>59</v>
      </c>
      <c r="F29" s="73" t="s">
        <v>60</v>
      </c>
      <c r="G29" s="74" t="s">
        <v>69</v>
      </c>
      <c r="H29" s="74" t="s">
        <v>145</v>
      </c>
      <c r="I29" s="114" t="s">
        <v>146</v>
      </c>
      <c r="J29" s="114"/>
    </row>
    <row r="30" spans="2:10" ht="16.5" customHeight="1">
      <c r="B30" s="75"/>
      <c r="C30" s="115"/>
      <c r="D30" s="115"/>
      <c r="E30" s="71" t="s">
        <v>21</v>
      </c>
      <c r="F30" s="73" t="s">
        <v>22</v>
      </c>
      <c r="G30" s="74" t="s">
        <v>70</v>
      </c>
      <c r="H30" s="74" t="s">
        <v>127</v>
      </c>
      <c r="I30" s="114" t="s">
        <v>147</v>
      </c>
      <c r="J30" s="114"/>
    </row>
    <row r="31" spans="2:10" ht="5.25" customHeight="1">
      <c r="B31" s="108"/>
      <c r="C31" s="108"/>
      <c r="D31" s="108"/>
      <c r="E31" s="108"/>
      <c r="F31" s="109"/>
      <c r="G31" s="109"/>
      <c r="H31" s="109"/>
      <c r="I31" s="109"/>
      <c r="J31" s="109"/>
    </row>
    <row r="32" spans="2:10" ht="16.5" customHeight="1">
      <c r="B32" s="110" t="s">
        <v>12</v>
      </c>
      <c r="C32" s="110"/>
      <c r="D32" s="110"/>
      <c r="E32" s="110"/>
      <c r="F32" s="111"/>
      <c r="G32" s="92" t="s">
        <v>148</v>
      </c>
      <c r="H32" s="92" t="s">
        <v>149</v>
      </c>
      <c r="I32" s="112" t="s">
        <v>150</v>
      </c>
      <c r="J32" s="112"/>
    </row>
    <row r="33" spans="2:10" ht="12.75">
      <c r="B33" s="76"/>
      <c r="C33" s="76"/>
      <c r="D33" s="107"/>
      <c r="E33" s="107"/>
      <c r="F33" s="89" t="s">
        <v>13</v>
      </c>
      <c r="G33" s="76"/>
      <c r="H33" s="76"/>
      <c r="I33" s="107"/>
      <c r="J33" s="107"/>
    </row>
    <row r="34" spans="2:10" ht="12.75">
      <c r="B34" s="76"/>
      <c r="C34" s="76"/>
      <c r="D34" s="107"/>
      <c r="E34" s="107"/>
      <c r="F34" s="91" t="s">
        <v>24</v>
      </c>
      <c r="G34" s="2">
        <v>17155575.57</v>
      </c>
      <c r="H34" s="2">
        <v>-62.39</v>
      </c>
      <c r="I34" s="94">
        <f>G34+H34</f>
        <v>17155513.18</v>
      </c>
      <c r="J34" s="94"/>
    </row>
    <row r="35" spans="2:10" ht="12.75">
      <c r="B35" s="76"/>
      <c r="C35" s="76"/>
      <c r="D35" s="107"/>
      <c r="E35" s="107"/>
      <c r="F35" s="91" t="s">
        <v>25</v>
      </c>
      <c r="G35" s="2">
        <v>2963832</v>
      </c>
      <c r="H35" s="2">
        <v>0</v>
      </c>
      <c r="I35" s="94">
        <f>G35+H35</f>
        <v>2963832</v>
      </c>
      <c r="J35" s="94"/>
    </row>
  </sheetData>
  <sheetProtection/>
  <mergeCells count="69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6:D26"/>
    <mergeCell ref="I26:J26"/>
    <mergeCell ref="C27:D27"/>
    <mergeCell ref="I27:J27"/>
    <mergeCell ref="C23:D23"/>
    <mergeCell ref="I23:J23"/>
    <mergeCell ref="C24:D24"/>
    <mergeCell ref="I24:J24"/>
    <mergeCell ref="C25:D25"/>
    <mergeCell ref="I25:J25"/>
    <mergeCell ref="C28:D28"/>
    <mergeCell ref="I28:J28"/>
    <mergeCell ref="C29:D29"/>
    <mergeCell ref="I29:J29"/>
    <mergeCell ref="C30:D30"/>
    <mergeCell ref="I30:J30"/>
    <mergeCell ref="D33:E33"/>
    <mergeCell ref="D34:E34"/>
    <mergeCell ref="D35:E35"/>
    <mergeCell ref="I33:J33"/>
    <mergeCell ref="I34:J34"/>
    <mergeCell ref="B31:E31"/>
    <mergeCell ref="F31:J31"/>
    <mergeCell ref="B32:F32"/>
    <mergeCell ref="I32:J32"/>
    <mergeCell ref="I35:J35"/>
  </mergeCells>
  <printOptions/>
  <pageMargins left="0.5118110236220472" right="0.5118110236220472" top="1.2" bottom="0.7480314960629921" header="0.54" footer="0.31496062992125984"/>
  <pageSetup horizontalDpi="600" verticalDpi="600" orientation="landscape" r:id="rId1"/>
  <headerFooter>
    <oddHeader>&amp;R&amp;"-,Pogrubiony"Załącznik Nr 2&amp;"-,Standardowy" do Zarządzenia Nr 56/2015
Burmistrza Miasta Radziejów z dnia 17 sierpnia 2015 roku
w sprawie zmian w budżecie Miasta Radziejów na 2015 rok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selection activeCell="E100" sqref="E100:F100"/>
    </sheetView>
  </sheetViews>
  <sheetFormatPr defaultColWidth="9.140625" defaultRowHeight="15"/>
  <cols>
    <col min="1" max="1" width="5.421875" style="4" customWidth="1"/>
    <col min="2" max="2" width="9.57421875" style="4" customWidth="1"/>
    <col min="3" max="3" width="6.8515625" style="4" customWidth="1"/>
    <col min="4" max="4" width="13.140625" style="4" customWidth="1"/>
    <col min="5" max="7" width="13.421875" style="4" customWidth="1"/>
    <col min="8" max="8" width="11.7109375" style="4" customWidth="1"/>
    <col min="9" max="24" width="9.140625" style="3" customWidth="1"/>
    <col min="25" max="16384" width="9.140625" style="4" customWidth="1"/>
  </cols>
  <sheetData>
    <row r="1" spans="1:8" ht="55.5" customHeight="1">
      <c r="A1" s="121" t="s">
        <v>26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5"/>
      <c r="B2" s="5"/>
      <c r="C2" s="5"/>
      <c r="D2" s="5"/>
      <c r="E2" s="5"/>
      <c r="F2" s="5"/>
      <c r="H2" s="6" t="s">
        <v>27</v>
      </c>
    </row>
    <row r="3" spans="1:8" ht="12.75" customHeight="1">
      <c r="A3" s="122" t="s">
        <v>0</v>
      </c>
      <c r="B3" s="122" t="s">
        <v>1</v>
      </c>
      <c r="C3" s="122" t="s">
        <v>28</v>
      </c>
      <c r="D3" s="123" t="s">
        <v>29</v>
      </c>
      <c r="E3" s="123" t="s">
        <v>30</v>
      </c>
      <c r="F3" s="123" t="s">
        <v>31</v>
      </c>
      <c r="G3" s="123"/>
      <c r="H3" s="123"/>
    </row>
    <row r="4" spans="1:8" ht="12.75" customHeight="1">
      <c r="A4" s="122"/>
      <c r="B4" s="122"/>
      <c r="C4" s="122"/>
      <c r="D4" s="123"/>
      <c r="E4" s="123"/>
      <c r="F4" s="123" t="s">
        <v>32</v>
      </c>
      <c r="G4" s="7" t="s">
        <v>13</v>
      </c>
      <c r="H4" s="123" t="s">
        <v>33</v>
      </c>
    </row>
    <row r="5" spans="1:8" ht="33.75">
      <c r="A5" s="122"/>
      <c r="B5" s="122"/>
      <c r="C5" s="122"/>
      <c r="D5" s="123"/>
      <c r="E5" s="123"/>
      <c r="F5" s="123"/>
      <c r="G5" s="8" t="s">
        <v>34</v>
      </c>
      <c r="H5" s="123"/>
    </row>
    <row r="6" spans="1:8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8" customHeight="1">
      <c r="A7" s="10" t="s">
        <v>7</v>
      </c>
      <c r="B7" s="10" t="s">
        <v>9</v>
      </c>
      <c r="C7" s="11"/>
      <c r="D7" s="17">
        <f>SUM(D8:D14)</f>
        <v>9522.66</v>
      </c>
      <c r="E7" s="17">
        <f>SUM(E8:E14)</f>
        <v>9522.66</v>
      </c>
      <c r="F7" s="17">
        <f>SUM(F8:F14)</f>
        <v>9522.66</v>
      </c>
      <c r="G7" s="17">
        <f>SUM(G8:G14)</f>
        <v>83.69</v>
      </c>
      <c r="H7" s="17">
        <f>SUM(H8:H14)</f>
        <v>0</v>
      </c>
    </row>
    <row r="8" spans="1:24" s="15" customFormat="1" ht="18" customHeight="1">
      <c r="A8" s="12"/>
      <c r="B8" s="13"/>
      <c r="C8" s="13">
        <v>2010</v>
      </c>
      <c r="D8" s="42">
        <v>9522.66</v>
      </c>
      <c r="E8" s="42"/>
      <c r="F8" s="42"/>
      <c r="G8" s="42"/>
      <c r="H8" s="42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ht="18" customHeight="1">
      <c r="A9" s="12"/>
      <c r="B9" s="13"/>
      <c r="C9" s="13">
        <v>4010</v>
      </c>
      <c r="D9" s="42"/>
      <c r="E9" s="42">
        <v>70</v>
      </c>
      <c r="F9" s="42">
        <v>70</v>
      </c>
      <c r="G9" s="42">
        <v>70</v>
      </c>
      <c r="H9" s="42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5" customFormat="1" ht="18" customHeight="1">
      <c r="A10" s="12"/>
      <c r="B10" s="13"/>
      <c r="C10" s="13">
        <v>4110</v>
      </c>
      <c r="D10" s="42"/>
      <c r="E10" s="42">
        <v>11.97</v>
      </c>
      <c r="F10" s="42">
        <v>11.97</v>
      </c>
      <c r="G10" s="42">
        <v>11.97</v>
      </c>
      <c r="H10" s="42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ht="18" customHeight="1">
      <c r="A11" s="12"/>
      <c r="B11" s="13"/>
      <c r="C11" s="13">
        <v>4120</v>
      </c>
      <c r="D11" s="42"/>
      <c r="E11" s="42">
        <v>1.72</v>
      </c>
      <c r="F11" s="42">
        <v>1.72</v>
      </c>
      <c r="G11" s="42">
        <v>1.72</v>
      </c>
      <c r="H11" s="42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18" customHeight="1">
      <c r="A12" s="12"/>
      <c r="B12" s="13"/>
      <c r="C12" s="13">
        <v>4210</v>
      </c>
      <c r="D12" s="42"/>
      <c r="E12" s="42">
        <v>11</v>
      </c>
      <c r="F12" s="42">
        <v>11</v>
      </c>
      <c r="G12" s="42">
        <v>0</v>
      </c>
      <c r="H12" s="42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ht="18" customHeight="1">
      <c r="A13" s="12"/>
      <c r="B13" s="13"/>
      <c r="C13" s="13">
        <v>4300</v>
      </c>
      <c r="D13" s="42"/>
      <c r="E13" s="42">
        <v>92.03</v>
      </c>
      <c r="F13" s="42">
        <v>92.03</v>
      </c>
      <c r="G13" s="42">
        <v>0</v>
      </c>
      <c r="H13" s="42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ht="18" customHeight="1">
      <c r="A14" s="12"/>
      <c r="B14" s="13"/>
      <c r="C14" s="13">
        <v>4430</v>
      </c>
      <c r="D14" s="42"/>
      <c r="E14" s="42">
        <v>9335.94</v>
      </c>
      <c r="F14" s="42">
        <v>9335.94</v>
      </c>
      <c r="G14" s="42">
        <v>0</v>
      </c>
      <c r="H14" s="42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8" ht="18" customHeight="1">
      <c r="A15" s="16">
        <v>750</v>
      </c>
      <c r="B15" s="11"/>
      <c r="C15" s="11"/>
      <c r="D15" s="17">
        <f>SUM(D16)</f>
        <v>121300</v>
      </c>
      <c r="E15" s="17">
        <f>SUM(E16)</f>
        <v>121300</v>
      </c>
      <c r="F15" s="17">
        <f>SUM(F16)</f>
        <v>121300</v>
      </c>
      <c r="G15" s="17">
        <f>SUM(G16)</f>
        <v>118116</v>
      </c>
      <c r="H15" s="17">
        <f>SUM(H16)</f>
        <v>0</v>
      </c>
    </row>
    <row r="16" spans="1:24" s="21" customFormat="1" ht="18" customHeight="1">
      <c r="A16" s="18"/>
      <c r="B16" s="19">
        <v>75011</v>
      </c>
      <c r="C16" s="19"/>
      <c r="D16" s="20">
        <f>SUM(D17:D21)</f>
        <v>121300</v>
      </c>
      <c r="E16" s="20">
        <f>SUM(E17:E23)</f>
        <v>121300</v>
      </c>
      <c r="F16" s="20">
        <f>SUM(F17:F23)</f>
        <v>121300</v>
      </c>
      <c r="G16" s="20">
        <f>SUM(G17:G23)</f>
        <v>118116</v>
      </c>
      <c r="H16" s="20">
        <f>SUM(H17:H21)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1" customFormat="1" ht="18" customHeight="1">
      <c r="A17" s="18"/>
      <c r="B17" s="19"/>
      <c r="C17" s="19">
        <v>2010</v>
      </c>
      <c r="D17" s="20">
        <v>121300</v>
      </c>
      <c r="E17" s="20"/>
      <c r="F17" s="20"/>
      <c r="G17" s="20"/>
      <c r="H17" s="2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1" customFormat="1" ht="18" customHeight="1">
      <c r="A18" s="18"/>
      <c r="B18" s="19"/>
      <c r="C18" s="19">
        <v>4010</v>
      </c>
      <c r="D18" s="20"/>
      <c r="E18" s="20">
        <v>92935</v>
      </c>
      <c r="F18" s="20">
        <v>92935</v>
      </c>
      <c r="G18" s="20">
        <v>92935</v>
      </c>
      <c r="H18" s="20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1" customFormat="1" ht="18" customHeight="1">
      <c r="A19" s="18"/>
      <c r="B19" s="19"/>
      <c r="C19" s="19">
        <v>4040</v>
      </c>
      <c r="D19" s="20"/>
      <c r="E19" s="20">
        <v>6146.49</v>
      </c>
      <c r="F19" s="20">
        <v>6146.49</v>
      </c>
      <c r="G19" s="20">
        <v>6146.49</v>
      </c>
      <c r="H19" s="20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1" customFormat="1" ht="18" customHeight="1">
      <c r="A20" s="18"/>
      <c r="B20" s="19"/>
      <c r="C20" s="19">
        <v>4110</v>
      </c>
      <c r="D20" s="20"/>
      <c r="E20" s="20">
        <v>17032.51</v>
      </c>
      <c r="F20" s="20">
        <v>17032.51</v>
      </c>
      <c r="G20" s="20">
        <v>17032.51</v>
      </c>
      <c r="H20" s="20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1" customFormat="1" ht="18" customHeight="1">
      <c r="A21" s="18"/>
      <c r="B21" s="19"/>
      <c r="C21" s="19">
        <v>4120</v>
      </c>
      <c r="D21" s="20"/>
      <c r="E21" s="20">
        <v>2002</v>
      </c>
      <c r="F21" s="20">
        <v>2002</v>
      </c>
      <c r="G21" s="20">
        <v>2002</v>
      </c>
      <c r="H21" s="20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1" customFormat="1" ht="18" customHeight="1">
      <c r="A22" s="18"/>
      <c r="B22" s="19"/>
      <c r="C22" s="19">
        <v>4210</v>
      </c>
      <c r="D22" s="20"/>
      <c r="E22" s="20">
        <v>450</v>
      </c>
      <c r="F22" s="20">
        <v>450</v>
      </c>
      <c r="G22" s="20">
        <v>0</v>
      </c>
      <c r="H22" s="20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1" customFormat="1" ht="18" customHeight="1">
      <c r="A23" s="18"/>
      <c r="B23" s="19"/>
      <c r="C23" s="19">
        <v>4440</v>
      </c>
      <c r="D23" s="20"/>
      <c r="E23" s="20">
        <v>2734</v>
      </c>
      <c r="F23" s="20">
        <v>2734</v>
      </c>
      <c r="G23" s="20">
        <v>0</v>
      </c>
      <c r="H23" s="20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1" customFormat="1" ht="18" customHeight="1">
      <c r="A24" s="22">
        <v>751</v>
      </c>
      <c r="B24" s="23"/>
      <c r="C24" s="23"/>
      <c r="D24" s="24">
        <f>D25+D31+D41</f>
        <v>37143</v>
      </c>
      <c r="E24" s="24">
        <f>E25+E31+E41</f>
        <v>37143</v>
      </c>
      <c r="F24" s="24">
        <f>F25+F31+F41</f>
        <v>37143</v>
      </c>
      <c r="G24" s="24">
        <f>G25+G31+G41</f>
        <v>10403</v>
      </c>
      <c r="H24" s="24">
        <f>H25+H31+H41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1" customFormat="1" ht="18" customHeight="1">
      <c r="A25" s="18"/>
      <c r="B25" s="19">
        <v>75101</v>
      </c>
      <c r="C25" s="19"/>
      <c r="D25" s="20">
        <v>1150</v>
      </c>
      <c r="E25" s="20">
        <f>SUM(E27:E29)</f>
        <v>1150</v>
      </c>
      <c r="F25" s="20">
        <f>SUM(F27:F29)</f>
        <v>1150</v>
      </c>
      <c r="G25" s="20">
        <f>SUM(G27:G29)</f>
        <v>1150</v>
      </c>
      <c r="H25" s="20">
        <f>SUM(H27:H29)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1" customFormat="1" ht="18" customHeight="1">
      <c r="A26" s="18"/>
      <c r="B26" s="19"/>
      <c r="C26" s="19">
        <v>2010</v>
      </c>
      <c r="D26" s="20">
        <v>1150</v>
      </c>
      <c r="E26" s="20"/>
      <c r="F26" s="20"/>
      <c r="G26" s="20"/>
      <c r="H26" s="2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21" customFormat="1" ht="18" customHeight="1">
      <c r="A27" s="18"/>
      <c r="B27" s="19"/>
      <c r="C27" s="19" t="s">
        <v>16</v>
      </c>
      <c r="D27" s="20"/>
      <c r="E27" s="20">
        <v>960</v>
      </c>
      <c r="F27" s="20">
        <v>960</v>
      </c>
      <c r="G27" s="20">
        <v>960</v>
      </c>
      <c r="H27" s="2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1" customFormat="1" ht="18" customHeight="1">
      <c r="A28" s="18"/>
      <c r="B28" s="19"/>
      <c r="C28" s="19">
        <v>4110</v>
      </c>
      <c r="D28" s="20"/>
      <c r="E28" s="20">
        <v>166</v>
      </c>
      <c r="F28" s="20">
        <v>166</v>
      </c>
      <c r="G28" s="20">
        <v>166</v>
      </c>
      <c r="H28" s="20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1" customFormat="1" ht="18" customHeight="1">
      <c r="A29" s="18"/>
      <c r="B29" s="19"/>
      <c r="C29" s="19">
        <v>4120</v>
      </c>
      <c r="D29" s="20"/>
      <c r="E29" s="20">
        <v>24</v>
      </c>
      <c r="F29" s="20">
        <v>24</v>
      </c>
      <c r="G29" s="20">
        <v>24</v>
      </c>
      <c r="H29" s="2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1" customFormat="1" ht="12.75" customHeight="1" hidden="1">
      <c r="A30" s="18"/>
      <c r="B30" s="19"/>
      <c r="C30" s="19"/>
      <c r="D30" s="20"/>
      <c r="E30" s="20"/>
      <c r="F30" s="20"/>
      <c r="G30" s="20"/>
      <c r="H30" s="2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1" customFormat="1" ht="18" customHeight="1">
      <c r="A31" s="18"/>
      <c r="B31" s="19">
        <v>75107</v>
      </c>
      <c r="C31" s="19"/>
      <c r="D31" s="20">
        <f>D32</f>
        <v>29299</v>
      </c>
      <c r="E31" s="20">
        <f>SUM(E32:E40)</f>
        <v>29299</v>
      </c>
      <c r="F31" s="20">
        <f>SUM(F32:F40)</f>
        <v>29299</v>
      </c>
      <c r="G31" s="20">
        <f>SUM(G32:G40)</f>
        <v>5878</v>
      </c>
      <c r="H31" s="20">
        <f>SUM(H32:H40)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1" customFormat="1" ht="18" customHeight="1">
      <c r="A32" s="18"/>
      <c r="B32" s="19"/>
      <c r="C32" s="19">
        <v>2010</v>
      </c>
      <c r="D32" s="20">
        <v>29299</v>
      </c>
      <c r="E32" s="20"/>
      <c r="F32" s="20"/>
      <c r="G32" s="20"/>
      <c r="H32" s="2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43" customFormat="1" ht="18" customHeight="1">
      <c r="A33" s="18"/>
      <c r="B33" s="19"/>
      <c r="C33" s="19">
        <v>3030</v>
      </c>
      <c r="D33" s="20"/>
      <c r="E33" s="20">
        <v>17200</v>
      </c>
      <c r="F33" s="20">
        <v>17200</v>
      </c>
      <c r="G33" s="20">
        <v>0</v>
      </c>
      <c r="H33" s="20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1" customFormat="1" ht="18" customHeight="1">
      <c r="A34" s="18"/>
      <c r="B34" s="19"/>
      <c r="C34" s="19">
        <v>4010</v>
      </c>
      <c r="D34" s="20"/>
      <c r="E34" s="20">
        <v>800</v>
      </c>
      <c r="F34" s="20">
        <v>800</v>
      </c>
      <c r="G34" s="20">
        <v>800</v>
      </c>
      <c r="H34" s="20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1" customFormat="1" ht="18" customHeight="1">
      <c r="A35" s="18"/>
      <c r="B35" s="19"/>
      <c r="C35" s="19">
        <v>4110</v>
      </c>
      <c r="D35" s="20"/>
      <c r="E35" s="20">
        <v>741</v>
      </c>
      <c r="F35" s="20">
        <v>741</v>
      </c>
      <c r="G35" s="20">
        <v>741</v>
      </c>
      <c r="H35" s="20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1" customFormat="1" ht="18" customHeight="1">
      <c r="A36" s="18"/>
      <c r="B36" s="19"/>
      <c r="C36" s="19">
        <v>4120</v>
      </c>
      <c r="D36" s="20"/>
      <c r="E36" s="20">
        <v>107</v>
      </c>
      <c r="F36" s="20">
        <v>107</v>
      </c>
      <c r="G36" s="20">
        <v>107</v>
      </c>
      <c r="H36" s="20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1" customFormat="1" ht="18" customHeight="1">
      <c r="A37" s="18"/>
      <c r="B37" s="19"/>
      <c r="C37" s="19">
        <v>4170</v>
      </c>
      <c r="D37" s="20"/>
      <c r="E37" s="20">
        <v>4230</v>
      </c>
      <c r="F37" s="20">
        <v>4230</v>
      </c>
      <c r="G37" s="20">
        <v>4230</v>
      </c>
      <c r="H37" s="2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1" customFormat="1" ht="18" customHeight="1">
      <c r="A38" s="18"/>
      <c r="B38" s="19"/>
      <c r="C38" s="19">
        <v>4210</v>
      </c>
      <c r="D38" s="20"/>
      <c r="E38" s="20">
        <v>5456</v>
      </c>
      <c r="F38" s="20">
        <v>5456</v>
      </c>
      <c r="G38" s="20">
        <v>0</v>
      </c>
      <c r="H38" s="20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1" customFormat="1" ht="18" customHeight="1">
      <c r="A39" s="18"/>
      <c r="B39" s="19"/>
      <c r="C39" s="19">
        <v>4300</v>
      </c>
      <c r="D39" s="20"/>
      <c r="E39" s="20">
        <v>600</v>
      </c>
      <c r="F39" s="20">
        <v>600</v>
      </c>
      <c r="G39" s="20">
        <v>0</v>
      </c>
      <c r="H39" s="20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4" customFormat="1" ht="18" customHeight="1">
      <c r="A40" s="18"/>
      <c r="B40" s="19"/>
      <c r="C40" s="19">
        <v>4410</v>
      </c>
      <c r="D40" s="20"/>
      <c r="E40" s="20">
        <v>165</v>
      </c>
      <c r="F40" s="20">
        <v>165</v>
      </c>
      <c r="G40" s="20">
        <v>0</v>
      </c>
      <c r="H40" s="2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4" customFormat="1" ht="18" customHeight="1">
      <c r="A41" s="18"/>
      <c r="B41" s="19">
        <v>75110</v>
      </c>
      <c r="C41" s="19"/>
      <c r="D41" s="20">
        <f>D42</f>
        <v>6694</v>
      </c>
      <c r="E41" s="20">
        <f>SUM(E43:E49)</f>
        <v>6694</v>
      </c>
      <c r="F41" s="20">
        <f>SUM(F43:F49)</f>
        <v>6694</v>
      </c>
      <c r="G41" s="20">
        <f>SUM(G43:G49)</f>
        <v>3375</v>
      </c>
      <c r="H41" s="20">
        <f>SUM(H43:H49)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44" customFormat="1" ht="18" customHeight="1">
      <c r="A42" s="18"/>
      <c r="B42" s="19"/>
      <c r="C42" s="19">
        <v>2010</v>
      </c>
      <c r="D42" s="20">
        <v>6694</v>
      </c>
      <c r="E42" s="20"/>
      <c r="F42" s="20"/>
      <c r="G42" s="20"/>
      <c r="H42" s="2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44" customFormat="1" ht="18" customHeight="1">
      <c r="A43" s="18"/>
      <c r="B43" s="19"/>
      <c r="C43" s="19">
        <v>4010</v>
      </c>
      <c r="D43" s="20"/>
      <c r="E43" s="20">
        <v>400</v>
      </c>
      <c r="F43" s="20">
        <v>400</v>
      </c>
      <c r="G43" s="20">
        <v>400</v>
      </c>
      <c r="H43" s="20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44" customFormat="1" ht="18" customHeight="1">
      <c r="A44" s="18"/>
      <c r="B44" s="19"/>
      <c r="C44" s="19">
        <v>4110</v>
      </c>
      <c r="D44" s="20"/>
      <c r="E44" s="20">
        <v>433</v>
      </c>
      <c r="F44" s="20">
        <v>433</v>
      </c>
      <c r="G44" s="20">
        <v>433</v>
      </c>
      <c r="H44" s="20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44" customFormat="1" ht="18" customHeight="1">
      <c r="A45" s="18"/>
      <c r="B45" s="19"/>
      <c r="C45" s="19">
        <v>4120</v>
      </c>
      <c r="D45" s="20"/>
      <c r="E45" s="20">
        <v>62</v>
      </c>
      <c r="F45" s="20">
        <v>62</v>
      </c>
      <c r="G45" s="20">
        <v>62</v>
      </c>
      <c r="H45" s="20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44" customFormat="1" ht="18" customHeight="1">
      <c r="A46" s="18"/>
      <c r="B46" s="19"/>
      <c r="C46" s="19">
        <v>4170</v>
      </c>
      <c r="D46" s="20"/>
      <c r="E46" s="20">
        <v>2480</v>
      </c>
      <c r="F46" s="20">
        <v>2480</v>
      </c>
      <c r="G46" s="20">
        <v>2480</v>
      </c>
      <c r="H46" s="20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44" customFormat="1" ht="18" customHeight="1">
      <c r="A47" s="18"/>
      <c r="B47" s="19"/>
      <c r="C47" s="19">
        <v>4210</v>
      </c>
      <c r="D47" s="20"/>
      <c r="E47" s="20">
        <v>2286</v>
      </c>
      <c r="F47" s="20">
        <v>2286</v>
      </c>
      <c r="G47" s="20">
        <v>0</v>
      </c>
      <c r="H47" s="2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4" customFormat="1" ht="18" customHeight="1">
      <c r="A48" s="18"/>
      <c r="B48" s="19"/>
      <c r="C48" s="19">
        <v>4300</v>
      </c>
      <c r="D48" s="20"/>
      <c r="E48" s="20">
        <v>950</v>
      </c>
      <c r="F48" s="20">
        <v>950</v>
      </c>
      <c r="G48" s="20">
        <v>0</v>
      </c>
      <c r="H48" s="20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44" customFormat="1" ht="18" customHeight="1">
      <c r="A49" s="18"/>
      <c r="B49" s="19"/>
      <c r="C49" s="19">
        <v>4410</v>
      </c>
      <c r="D49" s="20"/>
      <c r="E49" s="20">
        <v>83</v>
      </c>
      <c r="F49" s="20">
        <v>83</v>
      </c>
      <c r="G49" s="20">
        <v>0</v>
      </c>
      <c r="H49" s="20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46" customFormat="1" ht="18" customHeight="1">
      <c r="A50" s="48">
        <v>801</v>
      </c>
      <c r="B50" s="49"/>
      <c r="C50" s="49"/>
      <c r="D50" s="50">
        <f>D51+D55+D59</f>
        <v>47369.91</v>
      </c>
      <c r="E50" s="50">
        <f>E51+E55+E59</f>
        <v>47369.91</v>
      </c>
      <c r="F50" s="50">
        <f>F51+F55+F59</f>
        <v>47369.91</v>
      </c>
      <c r="G50" s="50">
        <f>G51+G55+G59</f>
        <v>0</v>
      </c>
      <c r="H50" s="50">
        <f>H51+H55+H59</f>
        <v>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s="46" customFormat="1" ht="18" customHeight="1">
      <c r="A51" s="47"/>
      <c r="B51" s="19">
        <v>80101</v>
      </c>
      <c r="C51" s="19"/>
      <c r="D51" s="20">
        <f>D52+D53+D54</f>
        <v>28408.64</v>
      </c>
      <c r="E51" s="20">
        <f>E52+E53+E54</f>
        <v>28408.64</v>
      </c>
      <c r="F51" s="20">
        <f>F52+F53+F54</f>
        <v>28408.64</v>
      </c>
      <c r="G51" s="20">
        <f>G52+G53+G54</f>
        <v>0</v>
      </c>
      <c r="H51" s="20">
        <f>H52+H53+H54</f>
        <v>0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46" customFormat="1" ht="18" customHeight="1">
      <c r="A52" s="47"/>
      <c r="B52" s="19"/>
      <c r="C52" s="19">
        <v>2010</v>
      </c>
      <c r="D52" s="20">
        <f>23011+5397.64</f>
        <v>28408.64</v>
      </c>
      <c r="E52" s="20"/>
      <c r="F52" s="20"/>
      <c r="G52" s="20"/>
      <c r="H52" s="20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s="46" customFormat="1" ht="18" customHeight="1">
      <c r="A53" s="47"/>
      <c r="B53" s="19"/>
      <c r="C53" s="19">
        <v>4210</v>
      </c>
      <c r="D53" s="20"/>
      <c r="E53" s="20">
        <f>227.83+53.44</f>
        <v>281.27</v>
      </c>
      <c r="F53" s="20">
        <f>227.83+53.44</f>
        <v>281.27</v>
      </c>
      <c r="G53" s="20">
        <v>0</v>
      </c>
      <c r="H53" s="20">
        <v>0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46" customFormat="1" ht="18" customHeight="1">
      <c r="A54" s="47"/>
      <c r="B54" s="19"/>
      <c r="C54" s="19">
        <v>4240</v>
      </c>
      <c r="D54" s="20"/>
      <c r="E54" s="20">
        <f>22783.17+5344.2</f>
        <v>28127.37</v>
      </c>
      <c r="F54" s="20">
        <f>22783.17+5344.2</f>
        <v>28127.37</v>
      </c>
      <c r="G54" s="20">
        <v>0</v>
      </c>
      <c r="H54" s="20">
        <v>0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46" customFormat="1" ht="18" customHeight="1">
      <c r="A55" s="47"/>
      <c r="B55" s="19">
        <v>80110</v>
      </c>
      <c r="C55" s="19"/>
      <c r="D55" s="20">
        <f>D56+D57+D58</f>
        <v>16974.55</v>
      </c>
      <c r="E55" s="20">
        <f>E56+E57+E58</f>
        <v>16974.55</v>
      </c>
      <c r="F55" s="20">
        <f>F56+F57+F58</f>
        <v>16974.55</v>
      </c>
      <c r="G55" s="20">
        <f>G56+G57+G58</f>
        <v>0</v>
      </c>
      <c r="H55" s="20">
        <f>H56+H57+H58</f>
        <v>0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46" customFormat="1" ht="18" customHeight="1">
      <c r="A56" s="47"/>
      <c r="B56" s="19"/>
      <c r="C56" s="19">
        <v>2010</v>
      </c>
      <c r="D56" s="20">
        <f>12900.66+4073.89</f>
        <v>16974.55</v>
      </c>
      <c r="E56" s="20"/>
      <c r="F56" s="20"/>
      <c r="G56" s="20"/>
      <c r="H56" s="20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46" customFormat="1" ht="18" customHeight="1">
      <c r="A57" s="47"/>
      <c r="B57" s="19"/>
      <c r="C57" s="19">
        <v>4210</v>
      </c>
      <c r="D57" s="20"/>
      <c r="E57" s="20">
        <f>127.72+40.33</f>
        <v>168.05</v>
      </c>
      <c r="F57" s="20">
        <f>127.72+40.33</f>
        <v>168.05</v>
      </c>
      <c r="G57" s="20">
        <v>0</v>
      </c>
      <c r="H57" s="20">
        <v>0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46" customFormat="1" ht="18" customHeight="1">
      <c r="A58" s="47"/>
      <c r="B58" s="19"/>
      <c r="C58" s="19">
        <v>4240</v>
      </c>
      <c r="D58" s="20"/>
      <c r="E58" s="20">
        <f>12772.94+4033.56</f>
        <v>16806.5</v>
      </c>
      <c r="F58" s="20">
        <f>12772.94+4033.56</f>
        <v>16806.5</v>
      </c>
      <c r="G58" s="20">
        <v>0</v>
      </c>
      <c r="H58" s="20">
        <v>0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s="46" customFormat="1" ht="18" customHeight="1">
      <c r="A59" s="47"/>
      <c r="B59" s="19">
        <v>80150</v>
      </c>
      <c r="C59" s="19"/>
      <c r="D59" s="20">
        <f>D60+D61+D62</f>
        <v>1986.72</v>
      </c>
      <c r="E59" s="20">
        <f>E60+E61+E62</f>
        <v>1986.72</v>
      </c>
      <c r="F59" s="20">
        <f>F60+F61+F62</f>
        <v>1986.72</v>
      </c>
      <c r="G59" s="20">
        <f>G60+G61+G62</f>
        <v>0</v>
      </c>
      <c r="H59" s="20">
        <f>H60+H61+H62</f>
        <v>0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s="46" customFormat="1" ht="18" customHeight="1">
      <c r="A60" s="47"/>
      <c r="B60" s="19"/>
      <c r="C60" s="19">
        <v>2010</v>
      </c>
      <c r="D60" s="20">
        <v>1986.72</v>
      </c>
      <c r="E60" s="20"/>
      <c r="F60" s="20"/>
      <c r="G60" s="20"/>
      <c r="H60" s="20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s="46" customFormat="1" ht="18" customHeight="1">
      <c r="A61" s="47"/>
      <c r="B61" s="19"/>
      <c r="C61" s="19">
        <v>4210</v>
      </c>
      <c r="D61" s="20"/>
      <c r="E61" s="20">
        <v>19.67</v>
      </c>
      <c r="F61" s="20">
        <v>19.67</v>
      </c>
      <c r="G61" s="20">
        <v>0</v>
      </c>
      <c r="H61" s="20">
        <v>0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s="46" customFormat="1" ht="18" customHeight="1">
      <c r="A62" s="47"/>
      <c r="B62" s="19"/>
      <c r="C62" s="19">
        <v>4240</v>
      </c>
      <c r="D62" s="20"/>
      <c r="E62" s="20">
        <v>1967.05</v>
      </c>
      <c r="F62" s="20">
        <v>1967.05</v>
      </c>
      <c r="G62" s="20">
        <v>0</v>
      </c>
      <c r="H62" s="20">
        <v>0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s="28" customFormat="1" ht="18" customHeight="1">
      <c r="A63" s="25">
        <v>852</v>
      </c>
      <c r="B63" s="26"/>
      <c r="C63" s="26"/>
      <c r="D63" s="24">
        <f>SUM(D64,D86,D79,D82,D90)</f>
        <v>2940039.04</v>
      </c>
      <c r="E63" s="24">
        <f>SUM(E64,E86,E79,E82,E90)</f>
        <v>2940039.04</v>
      </c>
      <c r="F63" s="24">
        <f>SUM(F64,F86,F79,F82,F90)</f>
        <v>2940039.04</v>
      </c>
      <c r="G63" s="24">
        <f>SUM(G64,G86,G79,G82,G90)</f>
        <v>266593</v>
      </c>
      <c r="H63" s="24">
        <f>SUM(H64,H86,H79,H82,H90)</f>
        <v>0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s="21" customFormat="1" ht="18" customHeight="1">
      <c r="A64" s="29"/>
      <c r="B64" s="19" t="s">
        <v>35</v>
      </c>
      <c r="C64" s="19"/>
      <c r="D64" s="20">
        <f>SUM(D65:D78)</f>
        <v>2889700</v>
      </c>
      <c r="E64" s="20">
        <f>SUM(E65:E78)</f>
        <v>2889700</v>
      </c>
      <c r="F64" s="20">
        <f>SUM(F65:F78)</f>
        <v>2889700</v>
      </c>
      <c r="G64" s="20">
        <f>SUM(G65:G78)</f>
        <v>240193</v>
      </c>
      <c r="H64" s="20">
        <f>SUM(H65:H78)</f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33" customFormat="1" ht="18" customHeight="1">
      <c r="A65" s="30"/>
      <c r="B65" s="31"/>
      <c r="C65" s="19">
        <v>2010</v>
      </c>
      <c r="D65" s="20">
        <v>2889700</v>
      </c>
      <c r="E65" s="20"/>
      <c r="F65" s="20"/>
      <c r="G65" s="20"/>
      <c r="H65" s="2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0"/>
      <c r="B66" s="31"/>
      <c r="C66" s="19">
        <v>3020</v>
      </c>
      <c r="D66" s="20"/>
      <c r="E66" s="20">
        <v>100</v>
      </c>
      <c r="F66" s="20">
        <v>100</v>
      </c>
      <c r="G66" s="20">
        <v>0</v>
      </c>
      <c r="H66" s="20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0"/>
      <c r="B67" s="31"/>
      <c r="C67" s="19">
        <v>3110</v>
      </c>
      <c r="D67" s="20"/>
      <c r="E67" s="20">
        <v>2645534</v>
      </c>
      <c r="F67" s="20">
        <v>2645534</v>
      </c>
      <c r="G67" s="20">
        <v>0</v>
      </c>
      <c r="H67" s="20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0"/>
      <c r="B68" s="31"/>
      <c r="C68" s="19" t="s">
        <v>16</v>
      </c>
      <c r="D68" s="20"/>
      <c r="E68" s="20">
        <v>64770</v>
      </c>
      <c r="F68" s="20">
        <v>64770</v>
      </c>
      <c r="G68" s="20">
        <v>64770</v>
      </c>
      <c r="H68" s="20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0"/>
      <c r="B69" s="31"/>
      <c r="C69" s="19" t="s">
        <v>36</v>
      </c>
      <c r="D69" s="20"/>
      <c r="E69" s="20">
        <v>3522</v>
      </c>
      <c r="F69" s="20">
        <v>3522</v>
      </c>
      <c r="G69" s="20">
        <v>3522</v>
      </c>
      <c r="H69" s="20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0"/>
      <c r="B70" s="31"/>
      <c r="C70" s="19" t="s">
        <v>17</v>
      </c>
      <c r="D70" s="20"/>
      <c r="E70" s="20">
        <v>171095</v>
      </c>
      <c r="F70" s="20">
        <v>171095</v>
      </c>
      <c r="G70" s="20">
        <v>171095</v>
      </c>
      <c r="H70" s="20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0"/>
      <c r="B71" s="31"/>
      <c r="C71" s="19" t="s">
        <v>18</v>
      </c>
      <c r="D71" s="20"/>
      <c r="E71" s="20">
        <v>806</v>
      </c>
      <c r="F71" s="20">
        <v>806</v>
      </c>
      <c r="G71" s="20">
        <v>806</v>
      </c>
      <c r="H71" s="20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 hidden="1">
      <c r="A72" s="30"/>
      <c r="B72" s="31"/>
      <c r="C72" s="19" t="s">
        <v>19</v>
      </c>
      <c r="D72" s="20"/>
      <c r="E72" s="20">
        <v>0</v>
      </c>
      <c r="F72" s="20">
        <v>0</v>
      </c>
      <c r="G72" s="20">
        <v>0</v>
      </c>
      <c r="H72" s="20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 hidden="1">
      <c r="A73" s="30"/>
      <c r="B73" s="31"/>
      <c r="C73" s="19" t="s">
        <v>21</v>
      </c>
      <c r="D73" s="20"/>
      <c r="E73" s="20">
        <v>0</v>
      </c>
      <c r="F73" s="20">
        <v>0</v>
      </c>
      <c r="G73" s="20">
        <v>0</v>
      </c>
      <c r="H73" s="20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0"/>
      <c r="B74" s="31"/>
      <c r="C74" s="19">
        <v>4210</v>
      </c>
      <c r="D74" s="20"/>
      <c r="E74" s="20">
        <v>400</v>
      </c>
      <c r="F74" s="20">
        <v>400</v>
      </c>
      <c r="G74" s="20">
        <v>0</v>
      </c>
      <c r="H74" s="20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0"/>
      <c r="B75" s="31"/>
      <c r="C75" s="19">
        <v>4280</v>
      </c>
      <c r="D75" s="20"/>
      <c r="E75" s="20">
        <v>100</v>
      </c>
      <c r="F75" s="20">
        <v>100</v>
      </c>
      <c r="G75" s="20">
        <v>0</v>
      </c>
      <c r="H75" s="20"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0"/>
      <c r="B76" s="31"/>
      <c r="C76" s="19">
        <v>4300</v>
      </c>
      <c r="D76" s="20"/>
      <c r="E76" s="20">
        <v>400</v>
      </c>
      <c r="F76" s="20">
        <v>400</v>
      </c>
      <c r="G76" s="20">
        <v>0</v>
      </c>
      <c r="H76" s="20"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0"/>
      <c r="B77" s="31"/>
      <c r="C77" s="19">
        <v>4360</v>
      </c>
      <c r="D77" s="20"/>
      <c r="E77" s="20">
        <v>64</v>
      </c>
      <c r="F77" s="20">
        <v>64</v>
      </c>
      <c r="G77" s="20">
        <v>0</v>
      </c>
      <c r="H77" s="20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0"/>
      <c r="B78" s="31"/>
      <c r="C78" s="19" t="s">
        <v>37</v>
      </c>
      <c r="D78" s="20"/>
      <c r="E78" s="20">
        <v>2909</v>
      </c>
      <c r="F78" s="20">
        <v>2909</v>
      </c>
      <c r="G78" s="20">
        <v>0</v>
      </c>
      <c r="H78" s="20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0"/>
      <c r="B79" s="34">
        <v>85213</v>
      </c>
      <c r="C79" s="19"/>
      <c r="D79" s="20">
        <f>D80+D81</f>
        <v>21154</v>
      </c>
      <c r="E79" s="20">
        <f>E80+E81</f>
        <v>21154</v>
      </c>
      <c r="F79" s="20">
        <f>F80+F81</f>
        <v>21154</v>
      </c>
      <c r="G79" s="20">
        <f>G80+G81</f>
        <v>0</v>
      </c>
      <c r="H79" s="20">
        <f>H80+H81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0"/>
      <c r="B80" s="31"/>
      <c r="C80" s="19">
        <v>2010</v>
      </c>
      <c r="D80" s="20">
        <v>21154</v>
      </c>
      <c r="E80" s="20"/>
      <c r="F80" s="20"/>
      <c r="G80" s="20"/>
      <c r="H80" s="20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0"/>
      <c r="B81" s="31"/>
      <c r="C81" s="19">
        <v>4130</v>
      </c>
      <c r="D81" s="20"/>
      <c r="E81" s="20">
        <v>21154</v>
      </c>
      <c r="F81" s="20">
        <v>21154</v>
      </c>
      <c r="G81" s="20">
        <v>0</v>
      </c>
      <c r="H81" s="20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0"/>
      <c r="B82" s="34">
        <v>85215</v>
      </c>
      <c r="C82" s="19"/>
      <c r="D82" s="20">
        <f>D83+D84+D85</f>
        <v>1755.1399999999999</v>
      </c>
      <c r="E82" s="20">
        <f>E83+E84+E85</f>
        <v>1755.14</v>
      </c>
      <c r="F82" s="20">
        <f>F83+F84+F85</f>
        <v>1755.14</v>
      </c>
      <c r="G82" s="20">
        <f>G83+G84+G85</f>
        <v>0</v>
      </c>
      <c r="H82" s="20">
        <f>H83+H84+H85</f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0"/>
      <c r="B83" s="31"/>
      <c r="C83" s="19">
        <v>2010</v>
      </c>
      <c r="D83" s="20">
        <f>1559.92+97.61+97.61</f>
        <v>1755.1399999999999</v>
      </c>
      <c r="E83" s="20"/>
      <c r="F83" s="20"/>
      <c r="G83" s="20"/>
      <c r="H83" s="20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0"/>
      <c r="B84" s="31"/>
      <c r="C84" s="19">
        <v>3110</v>
      </c>
      <c r="D84" s="20"/>
      <c r="E84" s="20">
        <f>1529.33+95.7+95.7</f>
        <v>1720.73</v>
      </c>
      <c r="F84" s="20">
        <f>1529.33+95.7+95.7</f>
        <v>1720.73</v>
      </c>
      <c r="G84" s="20">
        <v>0</v>
      </c>
      <c r="H84" s="20"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0"/>
      <c r="B85" s="31"/>
      <c r="C85" s="19">
        <v>4210</v>
      </c>
      <c r="D85" s="20"/>
      <c r="E85" s="20">
        <f>30.59+1.91+1.91</f>
        <v>34.41</v>
      </c>
      <c r="F85" s="20">
        <f>30.59+1.91+1.91</f>
        <v>34.41</v>
      </c>
      <c r="G85" s="20">
        <v>0</v>
      </c>
      <c r="H85" s="20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0"/>
      <c r="B86" s="34">
        <v>85228</v>
      </c>
      <c r="C86" s="19"/>
      <c r="D86" s="20">
        <f>D87+D88+D89</f>
        <v>26400</v>
      </c>
      <c r="E86" s="20">
        <f>E87+E88+E89</f>
        <v>26400</v>
      </c>
      <c r="F86" s="20">
        <f>F87+F88+F89</f>
        <v>26400</v>
      </c>
      <c r="G86" s="20">
        <f>G87+G88+G89</f>
        <v>26400</v>
      </c>
      <c r="H86" s="20">
        <f>H87+H88+H89</f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s="33" customFormat="1" ht="18" customHeight="1">
      <c r="A87" s="30"/>
      <c r="B87" s="31"/>
      <c r="C87" s="19">
        <v>2010</v>
      </c>
      <c r="D87" s="20">
        <f>15446+10954</f>
        <v>26400</v>
      </c>
      <c r="E87" s="20"/>
      <c r="F87" s="20"/>
      <c r="G87" s="20"/>
      <c r="H87" s="20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s="33" customFormat="1" ht="18" customHeight="1">
      <c r="A88" s="30"/>
      <c r="B88" s="31"/>
      <c r="C88" s="19">
        <v>4110</v>
      </c>
      <c r="D88" s="20"/>
      <c r="E88" s="20">
        <f>550+150</f>
        <v>700</v>
      </c>
      <c r="F88" s="20">
        <f>550+150</f>
        <v>700</v>
      </c>
      <c r="G88" s="20">
        <f>550+150</f>
        <v>700</v>
      </c>
      <c r="H88" s="20">
        <v>0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s="33" customFormat="1" ht="18" customHeight="1">
      <c r="A89" s="30"/>
      <c r="B89" s="31"/>
      <c r="C89" s="19">
        <v>4170</v>
      </c>
      <c r="D89" s="20"/>
      <c r="E89" s="20">
        <f>10850+4046+10804</f>
        <v>25700</v>
      </c>
      <c r="F89" s="20">
        <f>10850+4046+10804</f>
        <v>25700</v>
      </c>
      <c r="G89" s="20">
        <f>10850+4046+10804</f>
        <v>25700</v>
      </c>
      <c r="H89" s="20">
        <v>0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8" s="32" customFormat="1" ht="18" customHeight="1">
      <c r="A90" s="30"/>
      <c r="B90" s="34">
        <v>85295</v>
      </c>
      <c r="C90" s="19"/>
      <c r="D90" s="35">
        <f>D91</f>
        <v>1029.9</v>
      </c>
      <c r="E90" s="35">
        <f>E92+E94+E93</f>
        <v>1029.9</v>
      </c>
      <c r="F90" s="35">
        <f>F92+F94+F93</f>
        <v>1029.9</v>
      </c>
      <c r="G90" s="35">
        <f>G92+G94+G93</f>
        <v>0</v>
      </c>
      <c r="H90" s="35">
        <f>H92+H94+H93</f>
        <v>0</v>
      </c>
    </row>
    <row r="91" spans="1:8" s="32" customFormat="1" ht="18" customHeight="1">
      <c r="A91" s="30"/>
      <c r="B91" s="31"/>
      <c r="C91" s="19">
        <v>2010</v>
      </c>
      <c r="D91" s="35">
        <v>1029.9</v>
      </c>
      <c r="E91" s="35"/>
      <c r="F91" s="35"/>
      <c r="G91" s="35"/>
      <c r="H91" s="35"/>
    </row>
    <row r="92" spans="1:8" s="32" customFormat="1" ht="18" customHeight="1">
      <c r="A92" s="30"/>
      <c r="B92" s="31"/>
      <c r="C92" s="19">
        <v>3110</v>
      </c>
      <c r="D92" s="35"/>
      <c r="E92" s="35">
        <v>200</v>
      </c>
      <c r="F92" s="35">
        <v>200</v>
      </c>
      <c r="G92" s="35">
        <v>0</v>
      </c>
      <c r="H92" s="35">
        <v>0</v>
      </c>
    </row>
    <row r="93" spans="1:8" s="32" customFormat="1" ht="18" customHeight="1">
      <c r="A93" s="56"/>
      <c r="B93" s="57"/>
      <c r="C93" s="58">
        <v>4210</v>
      </c>
      <c r="D93" s="59"/>
      <c r="E93" s="59">
        <v>429.9</v>
      </c>
      <c r="F93" s="59">
        <v>429.9</v>
      </c>
      <c r="G93" s="59">
        <v>0</v>
      </c>
      <c r="H93" s="59">
        <v>0</v>
      </c>
    </row>
    <row r="94" spans="1:8" s="32" customFormat="1" ht="18" customHeight="1">
      <c r="A94" s="60"/>
      <c r="B94" s="61"/>
      <c r="C94" s="62">
        <v>4300</v>
      </c>
      <c r="D94" s="63"/>
      <c r="E94" s="63">
        <v>400</v>
      </c>
      <c r="F94" s="63">
        <v>400</v>
      </c>
      <c r="G94" s="63">
        <v>0</v>
      </c>
      <c r="H94" s="63">
        <v>0</v>
      </c>
    </row>
    <row r="95" spans="1:8" ht="18" customHeight="1">
      <c r="A95" s="124" t="s">
        <v>38</v>
      </c>
      <c r="B95" s="124"/>
      <c r="C95" s="124"/>
      <c r="D95" s="36">
        <f>SUM(D7,D15,D24,D63,D50)</f>
        <v>3155374.6100000003</v>
      </c>
      <c r="E95" s="36">
        <f>SUM(E7,E15,E24,E63,E50)</f>
        <v>3155374.6100000003</v>
      </c>
      <c r="F95" s="36">
        <f>SUM(F7,F15,F24,F63,F50)</f>
        <v>3155374.6100000003</v>
      </c>
      <c r="G95" s="36">
        <f>SUM(G7,G15,G24,G63,G50)</f>
        <v>395195.69</v>
      </c>
      <c r="H95" s="36">
        <f>SUM(H7,H15,H24,H63,H50)</f>
        <v>0</v>
      </c>
    </row>
    <row r="96" spans="1:8" ht="12.75" customHeight="1">
      <c r="A96" s="37"/>
      <c r="B96" s="37"/>
      <c r="C96" s="37"/>
      <c r="D96" s="38"/>
      <c r="E96" s="38"/>
      <c r="F96" s="38"/>
      <c r="G96" s="38"/>
      <c r="H96" s="38"/>
    </row>
    <row r="97" spans="1:6" ht="11.25" customHeight="1">
      <c r="A97" s="5"/>
      <c r="B97" s="5"/>
      <c r="C97" s="5"/>
      <c r="D97" s="5"/>
      <c r="E97" s="5"/>
      <c r="F97" s="5"/>
    </row>
    <row r="98" spans="1:6" ht="15.75">
      <c r="A98" s="39" t="s">
        <v>39</v>
      </c>
      <c r="B98" s="40"/>
      <c r="C98" s="40"/>
      <c r="D98" s="40"/>
      <c r="E98" s="40"/>
      <c r="F98" s="40"/>
    </row>
    <row r="99" spans="1:6" ht="15.75">
      <c r="A99" s="39"/>
      <c r="B99" s="40"/>
      <c r="C99" s="40"/>
      <c r="D99" s="40"/>
      <c r="E99" s="40"/>
      <c r="F99" s="40"/>
    </row>
    <row r="100" spans="1:6" ht="27.75" customHeight="1">
      <c r="A100" s="41" t="s">
        <v>0</v>
      </c>
      <c r="B100" s="41" t="s">
        <v>40</v>
      </c>
      <c r="C100" s="41" t="s">
        <v>41</v>
      </c>
      <c r="D100" s="41" t="s">
        <v>42</v>
      </c>
      <c r="E100" s="125" t="s">
        <v>43</v>
      </c>
      <c r="F100" s="125"/>
    </row>
    <row r="101" spans="1:24" s="53" customFormat="1" ht="18" customHeight="1">
      <c r="A101" s="51">
        <v>750</v>
      </c>
      <c r="B101" s="51">
        <v>75011</v>
      </c>
      <c r="C101" s="51" t="s">
        <v>44</v>
      </c>
      <c r="D101" s="52">
        <v>200</v>
      </c>
      <c r="E101" s="126">
        <v>10</v>
      </c>
      <c r="F101" s="126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s="53" customFormat="1" ht="18" customHeight="1">
      <c r="A102" s="51">
        <v>852</v>
      </c>
      <c r="B102" s="51">
        <v>85212</v>
      </c>
      <c r="C102" s="55" t="s">
        <v>45</v>
      </c>
      <c r="D102" s="52">
        <v>29900</v>
      </c>
      <c r="E102" s="127">
        <v>12000</v>
      </c>
      <c r="F102" s="128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s="53" customFormat="1" ht="20.25" customHeight="1">
      <c r="A103" s="51">
        <v>852</v>
      </c>
      <c r="B103" s="51">
        <v>85228</v>
      </c>
      <c r="C103" s="55" t="s">
        <v>46</v>
      </c>
      <c r="D103" s="52">
        <v>1000</v>
      </c>
      <c r="E103" s="120">
        <v>50</v>
      </c>
      <c r="F103" s="120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</sheetData>
  <sheetProtection/>
  <mergeCells count="14">
    <mergeCell ref="A95:C95"/>
    <mergeCell ref="E100:F100"/>
    <mergeCell ref="E101:F101"/>
    <mergeCell ref="E102:F102"/>
    <mergeCell ref="E103:F103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220472440944882" bottom="0.8267716535433072" header="0.3937007874015748" footer="0.31496062992125984"/>
  <pageSetup horizontalDpi="600" verticalDpi="600" orientation="portrait" paperSize="9" r:id="rId1"/>
  <headerFooter>
    <oddHeader xml:space="preserve">&amp;R&amp;"-,Pogrubiony"Załącznik Nr 3 &amp;"-,Standardowy"
do Zarządzenia Nr  56/2015
Burmistrza Miasta Radziejów z dnia 17 sierpnia 2015 roku
w sprawie zmian w budżecie Miasta Radziejów na 2015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2015-08-20T05:35:42Z</cp:lastPrinted>
  <dcterms:created xsi:type="dcterms:W3CDTF">2015-05-05T08:00:22Z</dcterms:created>
  <dcterms:modified xsi:type="dcterms:W3CDTF">2015-08-20T05:36:00Z</dcterms:modified>
  <cp:category/>
  <cp:version/>
  <cp:contentType/>
  <cp:contentStatus/>
</cp:coreProperties>
</file>