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  <sheet name="6" sheetId="4" r:id="rId4"/>
    <sheet name="7" sheetId="5" r:id="rId5"/>
  </sheets>
  <definedNames>
    <definedName name="_xlnm.Print_Area" localSheetId="0">'3'!$A$1:$N$33</definedName>
    <definedName name="_xlnm.Print_Area" localSheetId="4">'7'!$A$1:$G$21</definedName>
  </definedNames>
  <calcPr fullCalcOnLoad="1"/>
</workbook>
</file>

<file path=xl/sharedStrings.xml><?xml version="1.0" encoding="utf-8"?>
<sst xmlns="http://schemas.openxmlformats.org/spreadsheetml/2006/main" count="199" uniqueCount="138">
  <si>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</si>
  <si>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</si>
  <si>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</si>
  <si>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</si>
  <si>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</si>
  <si>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</si>
  <si>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</si>
  <si>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</si>
  <si>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</si>
  <si>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</si>
  <si>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</si>
  <si>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</si>
  <si>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</si>
  <si>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</si>
  <si>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</si>
  <si>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</si>
  <si>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</si>
  <si>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</si>
  <si>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</si>
  <si>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</si>
  <si>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</si>
  <si>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</si>
  <si>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</si>
  <si>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</si>
  <si>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</si>
  <si>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</si>
  <si>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</si>
  <si>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</si>
  <si>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</si>
  <si>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</si>
  <si>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</si>
  <si>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</si>
  <si>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Budżet obywatelski Urząd Miasta Radziejów</t>
  </si>
  <si>
    <t>600</t>
  </si>
  <si>
    <t>60016</t>
  </si>
  <si>
    <t>rok budżetowy 2018 (8+9+10+11)</t>
  </si>
  <si>
    <t>Budowa systemu oczyszczania ścieków deszczowych i roztopowych na terenie Miasta Radziejów I etap</t>
  </si>
  <si>
    <t>6057    6059</t>
  </si>
  <si>
    <t>Dotacja celowa dla Radziejowskiego Domu Kultury na dofinansowanie zadania pn. Przebudowa sceny oraz modernizacja sali widowiskowo-konferencyjnej</t>
  </si>
  <si>
    <t xml:space="preserve">Dotacja celowa dla Radzie- jowskiego Domu Kultury na dofinansowanie zadania pn. Kultura w zasięgu 2,0 </t>
  </si>
  <si>
    <t>Przebudowa stadionu Miejskiego Ośrodka Sportu i Rekreacji w Radziejowie II etap</t>
  </si>
  <si>
    <t>Zagospodarowanie terenu wokół budynków mieszkalnych wielorodzinnych przy ul. Szkolnej</t>
  </si>
  <si>
    <t>Dotacja celowa z budżetu na dofinansowanie do wymiany kotłów centralnego ogrzewania Program Miasta</t>
  </si>
  <si>
    <t>w tym:</t>
  </si>
  <si>
    <t>Rozdział</t>
  </si>
  <si>
    <t>§</t>
  </si>
  <si>
    <t>Treść</t>
  </si>
  <si>
    <t>Zwiększe-    nie</t>
  </si>
  <si>
    <t>Zmniejszenie</t>
  </si>
  <si>
    <t>Przychody ogółem:</t>
  </si>
  <si>
    <t>Wolne środki, o których mowa w art. 217 ust. 2 pkt 6 ustawy</t>
  </si>
  <si>
    <t>na pokrycie deficytu</t>
  </si>
  <si>
    <t xml:space="preserve">na spłatę wcześniej zaciągniętych kredytów i pożyczek </t>
  </si>
  <si>
    <t>Przychody z zaciągniętych pożyczek i kredytów na rynku krajowym</t>
  </si>
  <si>
    <t>Nadwyżka budżetu z lat ubiegłych</t>
  </si>
  <si>
    <t>pokrycie deficytu</t>
  </si>
  <si>
    <t>Rozchody ogółem:</t>
  </si>
  <si>
    <t xml:space="preserve">Spłaty otrzymanych krajowych pożyczek i kredytów </t>
  </si>
  <si>
    <t>Lokaty</t>
  </si>
  <si>
    <t>Nazwa instytucji/zadania</t>
  </si>
  <si>
    <t>Wydatki budżetu z  tytułu udzielonych  dotacji            (7+10)</t>
  </si>
  <si>
    <t xml:space="preserve">Wydatki bieżące budżetu z tytułu dotacji (8+9) </t>
  </si>
  <si>
    <t xml:space="preserve">dotacje na wydatki bieżące: </t>
  </si>
  <si>
    <t>Wydatki majątkowe dotacje celowe</t>
  </si>
  <si>
    <t xml:space="preserve">z tego; </t>
  </si>
  <si>
    <t>celowe</t>
  </si>
  <si>
    <t xml:space="preserve">podmiotowe </t>
  </si>
  <si>
    <t>Dotacje udzielone z budżetu dla jednostek z sektora finansów publicznych</t>
  </si>
  <si>
    <t>Gmina Włocławek</t>
  </si>
  <si>
    <t>Komenda Powiatowa Policji w Radziejowie</t>
  </si>
  <si>
    <t>Miasto Inowrocław</t>
  </si>
  <si>
    <t>Gmina Radziejów</t>
  </si>
  <si>
    <t>Radziejowski Dom Kultury w Radziejowie</t>
  </si>
  <si>
    <t>Miejska i Powiatowa Biblioteka Publiczna w Radziejowie</t>
  </si>
  <si>
    <t>Razem dotacje udzielone jednostkom z sektora finansów publicznych</t>
  </si>
  <si>
    <t xml:space="preserve">Dotacje celowe na zadania własne gminy realizowane przez podmioty nienależących do sektora finansów publicznych </t>
  </si>
  <si>
    <t>Ochrona powietrza</t>
  </si>
  <si>
    <t>Upowszechnianie kultury fizycznej i sportu</t>
  </si>
  <si>
    <t>Razem dotacje udzielone jednostkom spoza sektora finansów publicznych</t>
  </si>
  <si>
    <t>Ogółem dotacje udzielone z budżetu gminy</t>
  </si>
  <si>
    <t>Zadania inwestycyjne i inne wydatki majątkowe realizowane w 2019 r.</t>
  </si>
  <si>
    <t xml:space="preserve">Przebudowa chodnika w                   ul. Średniej </t>
  </si>
  <si>
    <t>Termomodernizacja budynku Miejskiego Zespołu Szkół w Radziejowie</t>
  </si>
  <si>
    <t>Budowa toru rolkowego</t>
  </si>
  <si>
    <t>Budowa parkingu przy ul. M.Dąbrowskiej w Radziejowie</t>
  </si>
  <si>
    <t>Budowa linii oświetleniowej w ul. Kujawskiej</t>
  </si>
  <si>
    <t>Wpłata na Fundusz Wsparcia Policji na zakup pojazdu dla Komendy Powiatowej Policji w Radziejowie</t>
  </si>
  <si>
    <t xml:space="preserve">Nabycie działek gruntu na tzw. radziejowskich błotach </t>
  </si>
  <si>
    <t>Rezerwy na inwestycje i zakupy inwestycyjne</t>
  </si>
  <si>
    <t>A. 144.480   
B.
C.
…</t>
  </si>
  <si>
    <t>A.
B.
C.
…</t>
  </si>
  <si>
    <t>Przebudowa budynku przy ul.Kościuszki 1  w Radziejowie</t>
  </si>
  <si>
    <t>Przychody i rozchody budżetu w 2019 roku</t>
  </si>
  <si>
    <t>Klasyfikacja
§</t>
  </si>
  <si>
    <t>Plan  na 2019 rok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</si>
  <si>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</si>
  <si>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</si>
  <si>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</si>
  <si>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</si>
  <si>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</si>
  <si>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</si>
  <si>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</si>
  <si>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</si>
  <si>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</si>
  <si>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</si>
  <si>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</si>
  <si>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</si>
  <si>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</si>
  <si>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</si>
  <si>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</si>
  <si>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</si>
  <si>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</si>
  <si>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</si>
  <si>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</si>
  <si>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</si>
  <si>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</si>
  <si>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</si>
  <si>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>Dochody i wydatki związane z realizacją zadań z zakresu administracji rządowej i innych zadań zleconych odrębnymi ustawami w 2019 r.</t>
  </si>
  <si>
    <t xml:space="preserve">Kwotę należną gminie w związku z realizacją zadań w rozdziale 85502 przyjęto na podstawie przewidywanego wykonania w 2018 roku  </t>
  </si>
  <si>
    <t xml:space="preserve">Zestawienie wydatków budżetu Miasta Radziejów z tytułu udzielonych dotacji  w 2019 roku </t>
  </si>
  <si>
    <t>Ochrona i konserwacja zabytków</t>
  </si>
  <si>
    <t>Plan na 2012 r.</t>
  </si>
  <si>
    <t>I.</t>
  </si>
  <si>
    <t>II.</t>
  </si>
  <si>
    <t>Dochody</t>
  </si>
  <si>
    <t>Wpływy z różnych opłat</t>
  </si>
  <si>
    <t>III.</t>
  </si>
  <si>
    <t>Wydatki</t>
  </si>
  <si>
    <t>Wydatki bieżące</t>
  </si>
  <si>
    <t xml:space="preserve">Zakup materiałów i wyposażenia </t>
  </si>
  <si>
    <t>Zakup usług pozostałych</t>
  </si>
  <si>
    <t>Wydatki majątkowe</t>
  </si>
  <si>
    <t>Uzasadnienie:</t>
  </si>
  <si>
    <t xml:space="preserve">W dochodach zaplanowano wpływy z opłat za korzystanie ze środowiska, które przeznacza się na finansowanie niżej wymienionych wydatków:   </t>
  </si>
  <si>
    <t>W wydatkach zaplanowano zakup drzew, krzewów, kwiatów, nasion traw, środków ochrony roślin oraz usług związanych z ochroną i pielęgnacją drzewostanów.</t>
  </si>
  <si>
    <t>Plan dochodów i wydatków finansowanych z opłat za korzystanie             ze środowiska w 2019 roku</t>
  </si>
  <si>
    <t>Plan na 2019 r.</t>
  </si>
  <si>
    <t xml:space="preserve">Środki niewykorzystane w 2018 roku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</si>
</sst>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3" fontId="14" fillId="0" borderId="11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14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22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3" fontId="16" fillId="0" borderId="11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3" fontId="28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2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8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139" t="s">
        <v>2</v>
      </c>
      <c r="B3" s="139" t="s">
        <v>0</v>
      </c>
      <c r="C3" s="139" t="s">
        <v>3</v>
      </c>
      <c r="D3" s="139" t="s">
        <v>4</v>
      </c>
      <c r="E3" s="140" t="s">
        <v>5</v>
      </c>
      <c r="F3" s="140" t="s">
        <v>6</v>
      </c>
      <c r="G3" s="4"/>
      <c r="H3" s="140" t="s">
        <v>7</v>
      </c>
      <c r="I3" s="140"/>
      <c r="J3" s="140"/>
      <c r="K3" s="140"/>
      <c r="L3" s="140"/>
      <c r="M3" s="140" t="s">
        <v>30</v>
      </c>
      <c r="N3" s="140" t="s">
        <v>8</v>
      </c>
    </row>
    <row r="4" spans="1:14" s="1" customFormat="1" ht="11.25" customHeight="1">
      <c r="A4" s="139"/>
      <c r="B4" s="139"/>
      <c r="C4" s="139"/>
      <c r="D4" s="139"/>
      <c r="E4" s="140"/>
      <c r="F4" s="140"/>
      <c r="G4" s="140" t="s">
        <v>9</v>
      </c>
      <c r="H4" s="140" t="s">
        <v>35</v>
      </c>
      <c r="I4" s="140" t="s">
        <v>10</v>
      </c>
      <c r="J4" s="140"/>
      <c r="K4" s="140"/>
      <c r="L4" s="140"/>
      <c r="M4" s="140"/>
      <c r="N4" s="140"/>
    </row>
    <row r="5" spans="1:14" s="1" customFormat="1" ht="22.5" customHeight="1">
      <c r="A5" s="139"/>
      <c r="B5" s="139"/>
      <c r="C5" s="139"/>
      <c r="D5" s="139"/>
      <c r="E5" s="140"/>
      <c r="F5" s="140"/>
      <c r="G5" s="140"/>
      <c r="H5" s="140"/>
      <c r="I5" s="140" t="s">
        <v>11</v>
      </c>
      <c r="J5" s="140" t="s">
        <v>12</v>
      </c>
      <c r="K5" s="140" t="s">
        <v>13</v>
      </c>
      <c r="L5" s="140" t="s">
        <v>14</v>
      </c>
      <c r="M5" s="140"/>
      <c r="N5" s="140"/>
    </row>
    <row r="6" spans="1:14" s="1" customFormat="1" ht="12.75">
      <c r="A6" s="139"/>
      <c r="B6" s="139"/>
      <c r="C6" s="139"/>
      <c r="D6" s="139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s="1" customFormat="1" ht="27" customHeight="1">
      <c r="A7" s="139"/>
      <c r="B7" s="139"/>
      <c r="C7" s="139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45.75" customHeight="1">
      <c r="A9" s="19">
        <v>1</v>
      </c>
      <c r="B9" s="20" t="s">
        <v>33</v>
      </c>
      <c r="C9" s="20" t="s">
        <v>34</v>
      </c>
      <c r="D9" s="11">
        <v>6050</v>
      </c>
      <c r="E9" s="16" t="s">
        <v>84</v>
      </c>
      <c r="F9" s="15">
        <v>206918</v>
      </c>
      <c r="G9" s="15">
        <v>6918</v>
      </c>
      <c r="H9" s="15">
        <v>200000</v>
      </c>
      <c r="I9" s="15">
        <v>200000</v>
      </c>
      <c r="J9" s="15">
        <v>0</v>
      </c>
      <c r="K9" s="17" t="s">
        <v>16</v>
      </c>
      <c r="L9" s="15">
        <v>0</v>
      </c>
      <c r="M9" s="15">
        <v>0</v>
      </c>
      <c r="N9" s="18" t="s">
        <v>17</v>
      </c>
    </row>
    <row r="10" spans="1:15" s="7" customFormat="1" ht="45" customHeight="1">
      <c r="A10" s="19">
        <v>2</v>
      </c>
      <c r="B10" s="12">
        <v>600</v>
      </c>
      <c r="C10" s="12">
        <v>60016</v>
      </c>
      <c r="D10" s="11">
        <v>6050</v>
      </c>
      <c r="E10" s="14" t="s">
        <v>81</v>
      </c>
      <c r="F10" s="15">
        <v>65659</v>
      </c>
      <c r="G10" s="15">
        <v>55659</v>
      </c>
      <c r="H10" s="15">
        <v>10000</v>
      </c>
      <c r="I10" s="15">
        <v>10000</v>
      </c>
      <c r="J10" s="15">
        <v>0</v>
      </c>
      <c r="K10" s="17" t="s">
        <v>16</v>
      </c>
      <c r="L10" s="15">
        <v>0</v>
      </c>
      <c r="M10" s="15">
        <v>0</v>
      </c>
      <c r="N10" s="18" t="s">
        <v>17</v>
      </c>
      <c r="O10" s="6"/>
    </row>
    <row r="11" spans="1:15" s="7" customFormat="1" ht="52.5" customHeight="1">
      <c r="A11" s="19">
        <v>3</v>
      </c>
      <c r="B11" s="12">
        <v>700</v>
      </c>
      <c r="C11" s="12">
        <v>70005</v>
      </c>
      <c r="D11" s="11">
        <v>6050</v>
      </c>
      <c r="E11" s="14" t="s">
        <v>41</v>
      </c>
      <c r="F11" s="15">
        <v>290000</v>
      </c>
      <c r="G11" s="15">
        <v>10000</v>
      </c>
      <c r="H11" s="15">
        <v>280000</v>
      </c>
      <c r="I11" s="15">
        <v>280000</v>
      </c>
      <c r="J11" s="15">
        <v>0</v>
      </c>
      <c r="K11" s="17" t="s">
        <v>16</v>
      </c>
      <c r="L11" s="15">
        <v>0</v>
      </c>
      <c r="M11" s="15">
        <v>0</v>
      </c>
      <c r="N11" s="18" t="s">
        <v>17</v>
      </c>
      <c r="O11" s="6"/>
    </row>
    <row r="12" spans="1:15" s="7" customFormat="1" ht="52.5" customHeight="1">
      <c r="A12" s="19">
        <v>4</v>
      </c>
      <c r="B12" s="12">
        <v>754</v>
      </c>
      <c r="C12" s="12">
        <v>75405</v>
      </c>
      <c r="D12" s="11">
        <v>6170</v>
      </c>
      <c r="E12" s="14" t="s">
        <v>86</v>
      </c>
      <c r="F12" s="15">
        <v>9000</v>
      </c>
      <c r="G12" s="15">
        <v>0</v>
      </c>
      <c r="H12" s="15">
        <v>9000</v>
      </c>
      <c r="I12" s="15">
        <v>9000</v>
      </c>
      <c r="J12" s="15">
        <v>0</v>
      </c>
      <c r="K12" s="17" t="s">
        <v>16</v>
      </c>
      <c r="L12" s="15">
        <v>0</v>
      </c>
      <c r="M12" s="15">
        <v>0</v>
      </c>
      <c r="N12" s="18" t="s">
        <v>17</v>
      </c>
      <c r="O12" s="6"/>
    </row>
    <row r="13" spans="1:15" s="7" customFormat="1" ht="52.5" customHeight="1">
      <c r="A13" s="19">
        <v>5</v>
      </c>
      <c r="B13" s="12">
        <v>754</v>
      </c>
      <c r="C13" s="12">
        <v>75412</v>
      </c>
      <c r="D13" s="11">
        <v>6050</v>
      </c>
      <c r="E13" s="14" t="s">
        <v>91</v>
      </c>
      <c r="F13" s="15">
        <v>86745</v>
      </c>
      <c r="G13" s="15">
        <v>76745</v>
      </c>
      <c r="H13" s="15">
        <v>10000</v>
      </c>
      <c r="I13" s="15">
        <v>10000</v>
      </c>
      <c r="J13" s="15">
        <v>0</v>
      </c>
      <c r="K13" s="17" t="s">
        <v>16</v>
      </c>
      <c r="L13" s="15">
        <v>0</v>
      </c>
      <c r="M13" s="15">
        <v>0</v>
      </c>
      <c r="N13" s="18" t="s">
        <v>17</v>
      </c>
      <c r="O13" s="6"/>
    </row>
    <row r="14" spans="1:15" s="7" customFormat="1" ht="52.5" customHeight="1">
      <c r="A14" s="19">
        <v>6</v>
      </c>
      <c r="B14" s="12">
        <v>758</v>
      </c>
      <c r="C14" s="12">
        <v>75818</v>
      </c>
      <c r="D14" s="11">
        <v>6800</v>
      </c>
      <c r="E14" s="14" t="s">
        <v>88</v>
      </c>
      <c r="F14" s="15">
        <v>45000</v>
      </c>
      <c r="G14" s="15">
        <v>0</v>
      </c>
      <c r="H14" s="15">
        <v>45000</v>
      </c>
      <c r="I14" s="15">
        <v>45000</v>
      </c>
      <c r="J14" s="15">
        <v>0</v>
      </c>
      <c r="K14" s="17" t="s">
        <v>16</v>
      </c>
      <c r="L14" s="15">
        <v>0</v>
      </c>
      <c r="M14" s="15">
        <v>0</v>
      </c>
      <c r="N14" s="18" t="s">
        <v>17</v>
      </c>
      <c r="O14" s="6"/>
    </row>
    <row r="15" spans="1:15" s="7" customFormat="1" ht="51" customHeight="1">
      <c r="A15" s="19">
        <v>7</v>
      </c>
      <c r="B15" s="12">
        <v>801</v>
      </c>
      <c r="C15" s="12">
        <v>80101</v>
      </c>
      <c r="D15" s="11">
        <v>6050</v>
      </c>
      <c r="E15" s="14" t="s">
        <v>82</v>
      </c>
      <c r="F15" s="15">
        <v>50000</v>
      </c>
      <c r="G15" s="15">
        <v>0</v>
      </c>
      <c r="H15" s="15">
        <v>50000</v>
      </c>
      <c r="I15" s="15">
        <v>50000</v>
      </c>
      <c r="J15" s="15">
        <v>0</v>
      </c>
      <c r="K15" s="17" t="s">
        <v>16</v>
      </c>
      <c r="L15" s="15">
        <v>0</v>
      </c>
      <c r="M15" s="15">
        <v>0</v>
      </c>
      <c r="N15" s="18" t="s">
        <v>17</v>
      </c>
      <c r="O15" s="6"/>
    </row>
    <row r="16" spans="1:15" s="7" customFormat="1" ht="57.75" customHeight="1">
      <c r="A16" s="19">
        <v>8</v>
      </c>
      <c r="B16" s="12">
        <v>900</v>
      </c>
      <c r="C16" s="12">
        <v>90001</v>
      </c>
      <c r="D16" s="11">
        <v>6050</v>
      </c>
      <c r="E16" s="14" t="s">
        <v>36</v>
      </c>
      <c r="F16" s="15">
        <v>316028</v>
      </c>
      <c r="G16" s="15">
        <f>45528+10250</f>
        <v>55778</v>
      </c>
      <c r="H16" s="15">
        <v>260250</v>
      </c>
      <c r="I16" s="15">
        <v>60250</v>
      </c>
      <c r="J16" s="15">
        <v>200000</v>
      </c>
      <c r="K16" s="17" t="s">
        <v>16</v>
      </c>
      <c r="L16" s="15">
        <v>0</v>
      </c>
      <c r="M16" s="15">
        <v>0</v>
      </c>
      <c r="N16" s="18" t="s">
        <v>17</v>
      </c>
      <c r="O16" s="6"/>
    </row>
    <row r="17" spans="1:14" ht="60.75" customHeight="1">
      <c r="A17" s="19">
        <v>9</v>
      </c>
      <c r="B17" s="12">
        <v>900</v>
      </c>
      <c r="C17" s="12">
        <v>90001</v>
      </c>
      <c r="D17" s="11" t="s">
        <v>37</v>
      </c>
      <c r="E17" s="16" t="s">
        <v>31</v>
      </c>
      <c r="F17" s="15">
        <v>9822158</v>
      </c>
      <c r="G17" s="15">
        <f>1444047+5264911</f>
        <v>6708958</v>
      </c>
      <c r="H17" s="15">
        <v>3113200</v>
      </c>
      <c r="I17" s="15">
        <v>411865</v>
      </c>
      <c r="J17" s="15">
        <v>1000000</v>
      </c>
      <c r="K17" s="17" t="s">
        <v>16</v>
      </c>
      <c r="L17" s="15">
        <v>1701335</v>
      </c>
      <c r="M17" s="15">
        <v>0</v>
      </c>
      <c r="N17" s="18" t="s">
        <v>17</v>
      </c>
    </row>
    <row r="18" spans="1:14" ht="46.5" customHeight="1">
      <c r="A18" s="19">
        <v>10</v>
      </c>
      <c r="B18" s="12">
        <v>900</v>
      </c>
      <c r="C18" s="12">
        <v>90004</v>
      </c>
      <c r="D18" s="11">
        <v>6060</v>
      </c>
      <c r="E18" s="16" t="s">
        <v>87</v>
      </c>
      <c r="F18" s="15">
        <v>88000</v>
      </c>
      <c r="G18" s="15">
        <v>0</v>
      </c>
      <c r="H18" s="15">
        <v>88000</v>
      </c>
      <c r="I18" s="15">
        <v>88000</v>
      </c>
      <c r="J18" s="15">
        <v>0</v>
      </c>
      <c r="K18" s="17" t="s">
        <v>16</v>
      </c>
      <c r="L18" s="15">
        <v>0</v>
      </c>
      <c r="M18" s="15">
        <v>0</v>
      </c>
      <c r="N18" s="18" t="s">
        <v>17</v>
      </c>
    </row>
    <row r="19" spans="1:14" ht="53.25" customHeight="1">
      <c r="A19" s="19">
        <v>11</v>
      </c>
      <c r="B19" s="12">
        <v>900</v>
      </c>
      <c r="C19" s="12">
        <v>90005</v>
      </c>
      <c r="D19" s="11">
        <v>6230</v>
      </c>
      <c r="E19" s="16" t="s">
        <v>42</v>
      </c>
      <c r="F19" s="15">
        <v>30000</v>
      </c>
      <c r="G19" s="15">
        <v>0</v>
      </c>
      <c r="H19" s="15">
        <v>30000</v>
      </c>
      <c r="I19" s="15">
        <v>30000</v>
      </c>
      <c r="J19" s="15">
        <v>0</v>
      </c>
      <c r="K19" s="17" t="s">
        <v>16</v>
      </c>
      <c r="L19" s="15">
        <v>0</v>
      </c>
      <c r="M19" s="15">
        <v>0</v>
      </c>
      <c r="N19" s="18" t="s">
        <v>17</v>
      </c>
    </row>
    <row r="20" spans="1:14" ht="53.25" customHeight="1">
      <c r="A20" s="19">
        <v>12</v>
      </c>
      <c r="B20" s="12">
        <v>900</v>
      </c>
      <c r="C20" s="12">
        <v>90015</v>
      </c>
      <c r="D20" s="11">
        <v>6050</v>
      </c>
      <c r="E20" s="16" t="s">
        <v>85</v>
      </c>
      <c r="F20" s="15">
        <v>10000</v>
      </c>
      <c r="G20" s="15">
        <v>0</v>
      </c>
      <c r="H20" s="15">
        <v>10000</v>
      </c>
      <c r="I20" s="15">
        <v>10000</v>
      </c>
      <c r="J20" s="15">
        <v>0</v>
      </c>
      <c r="K20" s="17" t="s">
        <v>16</v>
      </c>
      <c r="L20" s="15">
        <v>0</v>
      </c>
      <c r="M20" s="15">
        <v>0</v>
      </c>
      <c r="N20" s="18" t="s">
        <v>17</v>
      </c>
    </row>
    <row r="21" spans="1:14" ht="71.25" customHeight="1">
      <c r="A21" s="19">
        <v>13</v>
      </c>
      <c r="B21" s="12">
        <v>921</v>
      </c>
      <c r="C21" s="12">
        <v>92109</v>
      </c>
      <c r="D21" s="11">
        <v>6220</v>
      </c>
      <c r="E21" s="16" t="s">
        <v>38</v>
      </c>
      <c r="F21" s="15">
        <v>260000</v>
      </c>
      <c r="G21" s="15">
        <v>10000</v>
      </c>
      <c r="H21" s="15">
        <v>250000</v>
      </c>
      <c r="I21" s="15">
        <v>250000</v>
      </c>
      <c r="J21" s="15">
        <v>0</v>
      </c>
      <c r="K21" s="17" t="s">
        <v>28</v>
      </c>
      <c r="L21" s="15">
        <v>0</v>
      </c>
      <c r="M21" s="15">
        <v>0</v>
      </c>
      <c r="N21" s="18" t="s">
        <v>17</v>
      </c>
    </row>
    <row r="22" spans="1:14" ht="53.25" customHeight="1">
      <c r="A22" s="19">
        <v>14</v>
      </c>
      <c r="B22" s="12">
        <v>921</v>
      </c>
      <c r="C22" s="12">
        <v>92109</v>
      </c>
      <c r="D22" s="11">
        <v>6220</v>
      </c>
      <c r="E22" s="16" t="s">
        <v>39</v>
      </c>
      <c r="F22" s="15">
        <v>18412</v>
      </c>
      <c r="G22" s="15">
        <v>10920</v>
      </c>
      <c r="H22" s="15">
        <v>7492</v>
      </c>
      <c r="I22" s="15">
        <v>7492</v>
      </c>
      <c r="J22" s="15">
        <v>0</v>
      </c>
      <c r="K22" s="17" t="s">
        <v>28</v>
      </c>
      <c r="L22" s="15">
        <v>0</v>
      </c>
      <c r="M22" s="15">
        <v>0</v>
      </c>
      <c r="N22" s="18" t="s">
        <v>17</v>
      </c>
    </row>
    <row r="23" spans="1:14" ht="45.75" customHeight="1">
      <c r="A23" s="19">
        <v>15</v>
      </c>
      <c r="B23" s="12">
        <v>926</v>
      </c>
      <c r="C23" s="12">
        <v>92601</v>
      </c>
      <c r="D23" s="11">
        <v>6050</v>
      </c>
      <c r="E23" s="16" t="s">
        <v>40</v>
      </c>
      <c r="F23" s="15">
        <v>4228460</v>
      </c>
      <c r="G23" s="15">
        <f>54637+20000</f>
        <v>74637</v>
      </c>
      <c r="H23" s="15">
        <v>500000</v>
      </c>
      <c r="I23" s="15">
        <v>255520</v>
      </c>
      <c r="J23" s="15">
        <v>100000</v>
      </c>
      <c r="K23" s="17" t="s">
        <v>89</v>
      </c>
      <c r="L23" s="15">
        <v>0</v>
      </c>
      <c r="M23" s="15">
        <f>4153823-500000</f>
        <v>3653823</v>
      </c>
      <c r="N23" s="18" t="s">
        <v>17</v>
      </c>
    </row>
    <row r="24" spans="1:14" ht="53.25" customHeight="1">
      <c r="A24" s="19">
        <v>16</v>
      </c>
      <c r="B24" s="12">
        <v>926</v>
      </c>
      <c r="C24" s="12">
        <v>92695</v>
      </c>
      <c r="D24" s="11">
        <v>6050</v>
      </c>
      <c r="E24" s="16" t="s">
        <v>83</v>
      </c>
      <c r="F24" s="15">
        <v>150000</v>
      </c>
      <c r="G24" s="15">
        <v>0</v>
      </c>
      <c r="H24" s="15">
        <v>150000</v>
      </c>
      <c r="I24" s="15">
        <v>150000</v>
      </c>
      <c r="J24" s="15">
        <v>0</v>
      </c>
      <c r="K24" s="17" t="s">
        <v>90</v>
      </c>
      <c r="L24" s="15">
        <v>0</v>
      </c>
      <c r="M24" s="15">
        <v>0</v>
      </c>
      <c r="N24" s="18" t="s">
        <v>32</v>
      </c>
    </row>
    <row r="25" spans="1:14" ht="50.25" customHeight="1" hidden="1">
      <c r="A25" s="19"/>
      <c r="B25" s="12"/>
      <c r="C25" s="12"/>
      <c r="D25" s="11"/>
      <c r="E25" s="16"/>
      <c r="F25" s="15"/>
      <c r="G25" s="15"/>
      <c r="H25" s="15"/>
      <c r="I25" s="15"/>
      <c r="J25" s="15"/>
      <c r="K25" s="17"/>
      <c r="L25" s="15"/>
      <c r="M25" s="15"/>
      <c r="N25" s="18"/>
    </row>
    <row r="26" spans="1:14" ht="50.25" customHeight="1" hidden="1">
      <c r="A26" s="19"/>
      <c r="B26" s="12"/>
      <c r="C26" s="12"/>
      <c r="D26" s="11"/>
      <c r="E26" s="16"/>
      <c r="F26" s="15"/>
      <c r="G26" s="15"/>
      <c r="H26" s="15"/>
      <c r="I26" s="15"/>
      <c r="J26" s="15"/>
      <c r="K26" s="17"/>
      <c r="L26" s="15"/>
      <c r="M26" s="15"/>
      <c r="N26" s="18"/>
    </row>
    <row r="27" spans="1:14" s="8" customFormat="1" ht="24" customHeight="1">
      <c r="A27" s="136" t="s">
        <v>23</v>
      </c>
      <c r="B27" s="136"/>
      <c r="C27" s="136"/>
      <c r="D27" s="136"/>
      <c r="E27" s="136"/>
      <c r="F27" s="24">
        <f>SUM(F9:F26)</f>
        <v>15676380</v>
      </c>
      <c r="G27" s="24">
        <f>SUM(G9:G26)</f>
        <v>7009615</v>
      </c>
      <c r="H27" s="24">
        <f>SUM(H9:H26)</f>
        <v>5012942</v>
      </c>
      <c r="I27" s="24">
        <f>SUM(I9:I26)</f>
        <v>1867127</v>
      </c>
      <c r="J27" s="24">
        <f>SUM(J9:J26)</f>
        <v>1300000</v>
      </c>
      <c r="K27" s="24">
        <v>144480</v>
      </c>
      <c r="L27" s="24">
        <f>SUM(L9:L26)</f>
        <v>1701335</v>
      </c>
      <c r="M27" s="24">
        <f>SUM(M9:M26)</f>
        <v>3653823</v>
      </c>
      <c r="N27" s="25" t="s">
        <v>24</v>
      </c>
    </row>
    <row r="28" spans="1:14" ht="12.75">
      <c r="A28" s="9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 t="s">
        <v>29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 t="s">
        <v>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 t="s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8" customFormat="1" ht="12.75">
      <c r="A33" s="2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9"/>
    </row>
    <row r="34" spans="1:1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8">
      <c r="A37" s="13"/>
      <c r="B37" s="13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8">
      <c r="A38" s="13"/>
      <c r="B38" s="1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2.75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2:14" ht="80.2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27:E27"/>
    <mergeCell ref="B39:N39"/>
    <mergeCell ref="B40:N40"/>
    <mergeCell ref="A1:N1"/>
    <mergeCell ref="A3:A7"/>
    <mergeCell ref="B3:B7"/>
    <mergeCell ref="C3:C7"/>
    <mergeCell ref="D3:D7"/>
    <mergeCell ref="E3:E7"/>
    <mergeCell ref="F3:F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 Nr ........  
Rady Miasta Radziejów z dnia  ......... roku    
w sprawie uchwalenia budżetu Miasta Radziejów na 2019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68">
      <selection activeCell="F93" sqref="F93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0" customWidth="1"/>
    <col min="5" max="5" width="13.57421875" style="0" customWidth="1"/>
    <col min="6" max="8" width="12.7109375" style="0" customWidth="1"/>
    <col min="9" max="24" width="9.140625" style="54" customWidth="1"/>
  </cols>
  <sheetData>
    <row r="1" spans="1:8" ht="55.5" customHeight="1">
      <c r="A1" s="138" t="s">
        <v>117</v>
      </c>
      <c r="B1" s="138"/>
      <c r="C1" s="138"/>
      <c r="D1" s="138"/>
      <c r="E1" s="138"/>
      <c r="F1" s="138"/>
      <c r="G1" s="138"/>
      <c r="H1" s="138"/>
    </row>
    <row r="2" spans="1:8" ht="10.5" customHeight="1">
      <c r="A2" s="27"/>
      <c r="B2" s="27"/>
      <c r="C2" s="27"/>
      <c r="D2" s="27"/>
      <c r="E2" s="27"/>
      <c r="F2" s="27"/>
      <c r="H2" s="3" t="s">
        <v>1</v>
      </c>
    </row>
    <row r="3" spans="1:8" ht="12.75" customHeight="1">
      <c r="A3" s="147" t="s">
        <v>0</v>
      </c>
      <c r="B3" s="147" t="s">
        <v>44</v>
      </c>
      <c r="C3" s="147" t="s">
        <v>45</v>
      </c>
      <c r="D3" s="148" t="s">
        <v>95</v>
      </c>
      <c r="E3" s="148" t="s">
        <v>96</v>
      </c>
      <c r="F3" s="148" t="s">
        <v>97</v>
      </c>
      <c r="G3" s="148"/>
      <c r="H3" s="148"/>
    </row>
    <row r="4" spans="1:8" ht="12.75" customHeight="1">
      <c r="A4" s="147"/>
      <c r="B4" s="147"/>
      <c r="C4" s="147"/>
      <c r="D4" s="148"/>
      <c r="E4" s="148"/>
      <c r="F4" s="148" t="s">
        <v>98</v>
      </c>
      <c r="G4" s="55" t="s">
        <v>43</v>
      </c>
      <c r="H4" s="148" t="s">
        <v>99</v>
      </c>
    </row>
    <row r="5" spans="1:8" ht="45">
      <c r="A5" s="147"/>
      <c r="B5" s="147"/>
      <c r="C5" s="147"/>
      <c r="D5" s="148"/>
      <c r="E5" s="148"/>
      <c r="F5" s="148"/>
      <c r="G5" s="4" t="s">
        <v>100</v>
      </c>
      <c r="H5" s="148"/>
    </row>
    <row r="6" spans="1:8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10</v>
      </c>
    </row>
    <row r="7" spans="1:8" ht="18" customHeight="1" hidden="1">
      <c r="A7" s="57" t="s">
        <v>101</v>
      </c>
      <c r="B7" s="57" t="s">
        <v>102</v>
      </c>
      <c r="C7" s="58"/>
      <c r="D7" s="59">
        <f>SUM(D8:D11)</f>
        <v>0</v>
      </c>
      <c r="E7" s="59">
        <f>SUM(E8:E11)</f>
        <v>0</v>
      </c>
      <c r="F7" s="59">
        <f>SUM(F8:F11)</f>
        <v>0</v>
      </c>
      <c r="G7" s="59">
        <f>SUM(G8:G11)</f>
        <v>0</v>
      </c>
      <c r="H7" s="59">
        <f>SUM(H8:H11)</f>
        <v>0</v>
      </c>
    </row>
    <row r="8" spans="1:24" s="8" customFormat="1" ht="18" customHeight="1" hidden="1">
      <c r="A8" s="60"/>
      <c r="B8" s="61"/>
      <c r="C8" s="61">
        <v>2010</v>
      </c>
      <c r="D8" s="62"/>
      <c r="E8" s="62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8" customFormat="1" ht="18" customHeight="1" hidden="1">
      <c r="A9" s="60"/>
      <c r="B9" s="61"/>
      <c r="C9" s="61">
        <v>4210</v>
      </c>
      <c r="D9" s="62"/>
      <c r="E9" s="62"/>
      <c r="F9" s="62"/>
      <c r="G9" s="62">
        <v>0</v>
      </c>
      <c r="H9" s="62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s="8" customFormat="1" ht="18" customHeight="1" hidden="1">
      <c r="A10" s="60"/>
      <c r="B10" s="61"/>
      <c r="C10" s="61">
        <v>4300</v>
      </c>
      <c r="D10" s="62"/>
      <c r="E10" s="62"/>
      <c r="F10" s="62"/>
      <c r="G10" s="62">
        <v>0</v>
      </c>
      <c r="H10" s="62">
        <v>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s="8" customFormat="1" ht="18" customHeight="1" hidden="1">
      <c r="A11" s="60"/>
      <c r="B11" s="61"/>
      <c r="C11" s="61">
        <v>4430</v>
      </c>
      <c r="D11" s="62"/>
      <c r="E11" s="62"/>
      <c r="F11" s="62"/>
      <c r="G11" s="62">
        <v>0</v>
      </c>
      <c r="H11" s="62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8" ht="18" customHeight="1">
      <c r="A12" s="64">
        <v>750</v>
      </c>
      <c r="B12" s="58"/>
      <c r="C12" s="58"/>
      <c r="D12" s="59">
        <f>SUM(D13)</f>
        <v>146000</v>
      </c>
      <c r="E12" s="59">
        <f>SUM(E13)</f>
        <v>146000</v>
      </c>
      <c r="F12" s="59">
        <f>SUM(F13)</f>
        <v>146000</v>
      </c>
      <c r="G12" s="59">
        <f>SUM(G13)</f>
        <v>144893</v>
      </c>
      <c r="H12" s="59">
        <f>SUM(H13)</f>
        <v>0</v>
      </c>
    </row>
    <row r="13" spans="1:24" s="68" customFormat="1" ht="18" customHeight="1">
      <c r="A13" s="65"/>
      <c r="B13" s="66">
        <v>75011</v>
      </c>
      <c r="C13" s="66"/>
      <c r="D13" s="67">
        <f>SUM(D14:D18)</f>
        <v>146000</v>
      </c>
      <c r="E13" s="67">
        <f>SUM(E14:E22)</f>
        <v>146000</v>
      </c>
      <c r="F13" s="67">
        <f>SUM(F14:F22)</f>
        <v>146000</v>
      </c>
      <c r="G13" s="67">
        <f>SUM(G14:G22)</f>
        <v>144893</v>
      </c>
      <c r="H13" s="67">
        <f>SUM(H14:H18)</f>
        <v>0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68" customFormat="1" ht="18" customHeight="1">
      <c r="A14" s="65"/>
      <c r="B14" s="66"/>
      <c r="C14" s="66">
        <v>2010</v>
      </c>
      <c r="D14" s="67">
        <v>146000</v>
      </c>
      <c r="E14" s="67"/>
      <c r="F14" s="67"/>
      <c r="G14" s="67"/>
      <c r="H14" s="6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24" s="68" customFormat="1" ht="18" customHeight="1">
      <c r="A15" s="65"/>
      <c r="B15" s="66"/>
      <c r="C15" s="66">
        <v>4010</v>
      </c>
      <c r="D15" s="67"/>
      <c r="E15" s="67">
        <v>111830</v>
      </c>
      <c r="F15" s="67">
        <v>111830</v>
      </c>
      <c r="G15" s="67">
        <v>111830</v>
      </c>
      <c r="H15" s="67">
        <v>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 s="68" customFormat="1" ht="18" customHeight="1">
      <c r="A16" s="65"/>
      <c r="B16" s="66"/>
      <c r="C16" s="66">
        <v>4040</v>
      </c>
      <c r="D16" s="67"/>
      <c r="E16" s="69">
        <v>9275</v>
      </c>
      <c r="F16" s="69">
        <v>9275</v>
      </c>
      <c r="G16" s="69">
        <v>9275</v>
      </c>
      <c r="H16" s="67">
        <v>0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 s="68" customFormat="1" ht="18" customHeight="1">
      <c r="A17" s="65"/>
      <c r="B17" s="66"/>
      <c r="C17" s="66">
        <v>4110</v>
      </c>
      <c r="D17" s="67"/>
      <c r="E17" s="67">
        <v>20820</v>
      </c>
      <c r="F17" s="67">
        <v>20820</v>
      </c>
      <c r="G17" s="67">
        <v>20820</v>
      </c>
      <c r="H17" s="67">
        <v>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s="68" customFormat="1" ht="18" customHeight="1">
      <c r="A18" s="65"/>
      <c r="B18" s="66"/>
      <c r="C18" s="66">
        <v>4120</v>
      </c>
      <c r="D18" s="67"/>
      <c r="E18" s="67">
        <v>2968</v>
      </c>
      <c r="F18" s="67">
        <v>2968</v>
      </c>
      <c r="G18" s="67">
        <v>2968</v>
      </c>
      <c r="H18" s="67">
        <v>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s="68" customFormat="1" ht="18" customHeight="1" hidden="1">
      <c r="A19" s="65"/>
      <c r="B19" s="66"/>
      <c r="C19" s="66">
        <v>4210</v>
      </c>
      <c r="D19" s="67"/>
      <c r="E19" s="67">
        <v>0</v>
      </c>
      <c r="F19" s="67">
        <v>0</v>
      </c>
      <c r="G19" s="67">
        <v>0</v>
      </c>
      <c r="H19" s="67">
        <v>0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1:24" s="68" customFormat="1" ht="18" customHeight="1" hidden="1">
      <c r="A20" s="65"/>
      <c r="B20" s="66"/>
      <c r="C20" s="66">
        <v>4300</v>
      </c>
      <c r="D20" s="67"/>
      <c r="E20" s="67">
        <v>0</v>
      </c>
      <c r="F20" s="67">
        <v>0</v>
      </c>
      <c r="G20" s="67">
        <v>0</v>
      </c>
      <c r="H20" s="67">
        <v>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:24" s="68" customFormat="1" ht="18" customHeight="1" hidden="1">
      <c r="A21" s="65"/>
      <c r="B21" s="66"/>
      <c r="C21" s="66">
        <v>4380</v>
      </c>
      <c r="D21" s="67"/>
      <c r="E21" s="67">
        <v>0</v>
      </c>
      <c r="F21" s="67">
        <v>0</v>
      </c>
      <c r="G21" s="67">
        <v>0</v>
      </c>
      <c r="H21" s="67">
        <v>0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s="68" customFormat="1" ht="18" customHeight="1">
      <c r="A22" s="65"/>
      <c r="B22" s="66"/>
      <c r="C22" s="66">
        <v>4440</v>
      </c>
      <c r="D22" s="67"/>
      <c r="E22" s="67">
        <v>1107</v>
      </c>
      <c r="F22" s="67">
        <v>1107</v>
      </c>
      <c r="G22" s="67">
        <v>0</v>
      </c>
      <c r="H22" s="67">
        <v>0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s="68" customFormat="1" ht="18" customHeight="1">
      <c r="A23" s="70">
        <v>751</v>
      </c>
      <c r="B23" s="71"/>
      <c r="C23" s="71"/>
      <c r="D23" s="72">
        <f>D24</f>
        <v>1350</v>
      </c>
      <c r="E23" s="72">
        <f>E24</f>
        <v>1350</v>
      </c>
      <c r="F23" s="72">
        <f>F24</f>
        <v>1350</v>
      </c>
      <c r="G23" s="72">
        <f>G24</f>
        <v>1293</v>
      </c>
      <c r="H23" s="72">
        <f>H24</f>
        <v>0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1:24" s="68" customFormat="1" ht="18" customHeight="1">
      <c r="A24" s="65"/>
      <c r="B24" s="66">
        <v>75101</v>
      </c>
      <c r="C24" s="66"/>
      <c r="D24" s="67">
        <v>1350</v>
      </c>
      <c r="E24" s="67">
        <f>SUM(E26:E29)</f>
        <v>1350</v>
      </c>
      <c r="F24" s="67">
        <f>SUM(F26:F29)</f>
        <v>1350</v>
      </c>
      <c r="G24" s="73">
        <f>SUM(G26:G29)</f>
        <v>1293</v>
      </c>
      <c r="H24" s="73">
        <f>SUM(H26:H29)</f>
        <v>0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4" s="68" customFormat="1" ht="18" customHeight="1">
      <c r="A25" s="65"/>
      <c r="B25" s="66"/>
      <c r="C25" s="66">
        <v>2010</v>
      </c>
      <c r="D25" s="67">
        <v>1350</v>
      </c>
      <c r="E25" s="67"/>
      <c r="F25" s="67"/>
      <c r="G25" s="73"/>
      <c r="H25" s="7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s="68" customFormat="1" ht="18" customHeight="1">
      <c r="A26" s="65"/>
      <c r="B26" s="66"/>
      <c r="C26" s="66" t="s">
        <v>103</v>
      </c>
      <c r="D26" s="73"/>
      <c r="E26" s="73">
        <v>1080</v>
      </c>
      <c r="F26" s="73">
        <v>1080</v>
      </c>
      <c r="G26" s="73">
        <v>1080</v>
      </c>
      <c r="H26" s="73">
        <v>0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s="68" customFormat="1" ht="18" customHeight="1">
      <c r="A27" s="65"/>
      <c r="B27" s="66"/>
      <c r="C27" s="66">
        <v>4110</v>
      </c>
      <c r="D27" s="73"/>
      <c r="E27" s="73">
        <v>186</v>
      </c>
      <c r="F27" s="73">
        <v>186</v>
      </c>
      <c r="G27" s="73">
        <v>186</v>
      </c>
      <c r="H27" s="73">
        <v>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s="68" customFormat="1" ht="18" customHeight="1">
      <c r="A28" s="65"/>
      <c r="B28" s="66"/>
      <c r="C28" s="66">
        <v>4120</v>
      </c>
      <c r="D28" s="73"/>
      <c r="E28" s="73">
        <v>27</v>
      </c>
      <c r="F28" s="73">
        <v>27</v>
      </c>
      <c r="G28" s="73">
        <v>27</v>
      </c>
      <c r="H28" s="73">
        <v>0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s="68" customFormat="1" ht="18" customHeight="1">
      <c r="A29" s="65"/>
      <c r="B29" s="66"/>
      <c r="C29" s="66">
        <v>4300</v>
      </c>
      <c r="D29" s="73"/>
      <c r="E29" s="73">
        <v>57</v>
      </c>
      <c r="F29" s="73">
        <v>57</v>
      </c>
      <c r="G29" s="73">
        <v>0</v>
      </c>
      <c r="H29" s="73">
        <v>0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s="68" customFormat="1" ht="12.75" customHeight="1" hidden="1">
      <c r="A30" s="65"/>
      <c r="B30" s="66"/>
      <c r="C30" s="66"/>
      <c r="D30" s="73"/>
      <c r="E30" s="73"/>
      <c r="F30" s="73"/>
      <c r="G30" s="73"/>
      <c r="H30" s="7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s="77" customFormat="1" ht="18" customHeight="1">
      <c r="A31" s="74">
        <v>852</v>
      </c>
      <c r="B31" s="75"/>
      <c r="C31" s="75"/>
      <c r="D31" s="72">
        <f>D33</f>
        <v>6300</v>
      </c>
      <c r="E31" s="72">
        <f>E33</f>
        <v>6300</v>
      </c>
      <c r="F31" s="72">
        <f>F33</f>
        <v>6300</v>
      </c>
      <c r="G31" s="72">
        <f>G33</f>
        <v>6300</v>
      </c>
      <c r="H31" s="72">
        <f>H33</f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s="80" customFormat="1" ht="18" customHeight="1" hidden="1">
      <c r="A32" s="67"/>
      <c r="B32" s="65"/>
      <c r="C32" s="66">
        <v>4210</v>
      </c>
      <c r="D32" s="67"/>
      <c r="E32" s="67">
        <v>0</v>
      </c>
      <c r="F32" s="67">
        <v>0</v>
      </c>
      <c r="G32" s="67">
        <v>0</v>
      </c>
      <c r="H32" s="67">
        <v>0</v>
      </c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</row>
    <row r="33" spans="1:24" s="80" customFormat="1" ht="18" customHeight="1">
      <c r="A33" s="67"/>
      <c r="B33" s="78">
        <v>85228</v>
      </c>
      <c r="C33" s="66"/>
      <c r="D33" s="67">
        <f>D34+D35+D36</f>
        <v>6300</v>
      </c>
      <c r="E33" s="67">
        <f>E35+E36</f>
        <v>6300</v>
      </c>
      <c r="F33" s="67">
        <f>F34+F35+F36</f>
        <v>6300</v>
      </c>
      <c r="G33" s="67">
        <f>G34+G35+G36</f>
        <v>6300</v>
      </c>
      <c r="H33" s="67">
        <f>H34+H35+H36</f>
        <v>0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</row>
    <row r="34" spans="1:24" s="80" customFormat="1" ht="18" customHeight="1">
      <c r="A34" s="67"/>
      <c r="B34" s="65"/>
      <c r="C34" s="66">
        <v>2010</v>
      </c>
      <c r="D34" s="67">
        <v>6300</v>
      </c>
      <c r="E34" s="67"/>
      <c r="F34" s="67"/>
      <c r="G34" s="67"/>
      <c r="H34" s="67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  <row r="35" spans="1:24" s="80" customFormat="1" ht="18" customHeight="1">
      <c r="A35" s="67"/>
      <c r="B35" s="65"/>
      <c r="C35" s="66">
        <v>4110</v>
      </c>
      <c r="D35" s="67"/>
      <c r="E35" s="67">
        <v>300</v>
      </c>
      <c r="F35" s="67">
        <v>300</v>
      </c>
      <c r="G35" s="67">
        <v>300</v>
      </c>
      <c r="H35" s="67">
        <v>0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24" s="80" customFormat="1" ht="18" customHeight="1">
      <c r="A36" s="67"/>
      <c r="B36" s="65"/>
      <c r="C36" s="66">
        <v>4170</v>
      </c>
      <c r="D36" s="67"/>
      <c r="E36" s="67">
        <v>6000</v>
      </c>
      <c r="F36" s="67">
        <v>6000</v>
      </c>
      <c r="G36" s="67">
        <v>6000</v>
      </c>
      <c r="H36" s="67">
        <v>0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1:24" s="77" customFormat="1" ht="18" customHeight="1">
      <c r="A37" s="74">
        <v>855</v>
      </c>
      <c r="B37" s="75"/>
      <c r="C37" s="75"/>
      <c r="D37" s="72">
        <f>D38+D51+D65+D74</f>
        <v>5139500</v>
      </c>
      <c r="E37" s="72">
        <f>E38+E51+E65+E74</f>
        <v>5139500</v>
      </c>
      <c r="F37" s="72">
        <f>F38+F51+F65+F74</f>
        <v>5139500</v>
      </c>
      <c r="G37" s="72">
        <f>G38+G51+G65+G74</f>
        <v>246341</v>
      </c>
      <c r="H37" s="72">
        <f>H38+H51+H65+H74</f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s="68" customFormat="1" ht="18" customHeight="1">
      <c r="A38" s="73"/>
      <c r="B38" s="66">
        <v>85501</v>
      </c>
      <c r="C38" s="66"/>
      <c r="D38" s="67">
        <f>SUM(D39:D50)</f>
        <v>2526500</v>
      </c>
      <c r="E38" s="67">
        <f>SUM(E39:E50)</f>
        <v>2526500</v>
      </c>
      <c r="F38" s="67">
        <f>SUM(F39:F50)</f>
        <v>2526500</v>
      </c>
      <c r="G38" s="67">
        <f>SUM(G39:G50)</f>
        <v>34574</v>
      </c>
      <c r="H38" s="67">
        <f>SUM(H39:H50)</f>
        <v>0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s="80" customFormat="1" ht="18" customHeight="1">
      <c r="A39" s="67"/>
      <c r="B39" s="65"/>
      <c r="C39" s="66">
        <v>2060</v>
      </c>
      <c r="D39" s="67">
        <v>2526500</v>
      </c>
      <c r="E39" s="67"/>
      <c r="F39" s="67"/>
      <c r="G39" s="67"/>
      <c r="H39" s="67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</row>
    <row r="40" spans="1:24" s="80" customFormat="1" ht="18" customHeight="1">
      <c r="A40" s="67"/>
      <c r="B40" s="65"/>
      <c r="C40" s="66">
        <v>3110</v>
      </c>
      <c r="D40" s="67"/>
      <c r="E40" s="67">
        <v>2489163</v>
      </c>
      <c r="F40" s="67">
        <v>2489163</v>
      </c>
      <c r="G40" s="67">
        <v>0</v>
      </c>
      <c r="H40" s="67">
        <v>0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</row>
    <row r="41" spans="1:24" s="80" customFormat="1" ht="18" customHeight="1">
      <c r="A41" s="67"/>
      <c r="B41" s="65"/>
      <c r="C41" s="66" t="s">
        <v>103</v>
      </c>
      <c r="D41" s="67"/>
      <c r="E41" s="67">
        <v>26542</v>
      </c>
      <c r="F41" s="67">
        <v>26542</v>
      </c>
      <c r="G41" s="67">
        <v>26542</v>
      </c>
      <c r="H41" s="67">
        <v>0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4" s="80" customFormat="1" ht="18" customHeight="1">
      <c r="A42" s="67"/>
      <c r="B42" s="65"/>
      <c r="C42" s="66" t="s">
        <v>104</v>
      </c>
      <c r="D42" s="67"/>
      <c r="E42" s="67">
        <v>2470</v>
      </c>
      <c r="F42" s="67">
        <v>2470</v>
      </c>
      <c r="G42" s="67">
        <v>2470</v>
      </c>
      <c r="H42" s="67">
        <v>0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s="80" customFormat="1" ht="18" customHeight="1">
      <c r="A43" s="67"/>
      <c r="B43" s="65"/>
      <c r="C43" s="66" t="s">
        <v>105</v>
      </c>
      <c r="D43" s="67"/>
      <c r="E43" s="67">
        <v>5007</v>
      </c>
      <c r="F43" s="67">
        <v>5007</v>
      </c>
      <c r="G43" s="67">
        <v>5007</v>
      </c>
      <c r="H43" s="67">
        <v>0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s="80" customFormat="1" ht="18" customHeight="1">
      <c r="A44" s="67"/>
      <c r="B44" s="65"/>
      <c r="C44" s="66" t="s">
        <v>106</v>
      </c>
      <c r="D44" s="67"/>
      <c r="E44" s="67">
        <v>555</v>
      </c>
      <c r="F44" s="67">
        <v>555</v>
      </c>
      <c r="G44" s="67">
        <v>555</v>
      </c>
      <c r="H44" s="67">
        <v>0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s="80" customFormat="1" ht="18" customHeight="1">
      <c r="A45" s="67"/>
      <c r="B45" s="65"/>
      <c r="C45" s="66" t="s">
        <v>107</v>
      </c>
      <c r="D45" s="67"/>
      <c r="E45" s="67">
        <v>1015</v>
      </c>
      <c r="F45" s="67">
        <v>1015</v>
      </c>
      <c r="G45" s="67">
        <v>0</v>
      </c>
      <c r="H45" s="67">
        <v>0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4" s="80" customFormat="1" ht="18" customHeight="1">
      <c r="A46" s="67"/>
      <c r="B46" s="65"/>
      <c r="C46" s="66" t="s">
        <v>108</v>
      </c>
      <c r="D46" s="67"/>
      <c r="E46" s="67">
        <v>1235</v>
      </c>
      <c r="F46" s="67">
        <v>1235</v>
      </c>
      <c r="G46" s="67">
        <v>0</v>
      </c>
      <c r="H46" s="67">
        <v>0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spans="1:24" s="80" customFormat="1" ht="18" customHeight="1" hidden="1">
      <c r="A47" s="67"/>
      <c r="B47" s="65"/>
      <c r="C47" s="66">
        <v>4360</v>
      </c>
      <c r="D47" s="67"/>
      <c r="E47" s="67">
        <v>0</v>
      </c>
      <c r="F47" s="67">
        <v>0</v>
      </c>
      <c r="G47" s="67">
        <v>0</v>
      </c>
      <c r="H47" s="67">
        <v>0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</row>
    <row r="48" spans="1:24" s="80" customFormat="1" ht="18" customHeight="1" hidden="1">
      <c r="A48" s="67"/>
      <c r="B48" s="65"/>
      <c r="C48" s="66">
        <v>4410</v>
      </c>
      <c r="D48" s="67"/>
      <c r="E48" s="67">
        <v>0</v>
      </c>
      <c r="F48" s="67">
        <v>0</v>
      </c>
      <c r="G48" s="67">
        <v>0</v>
      </c>
      <c r="H48" s="67">
        <v>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 s="80" customFormat="1" ht="18" customHeight="1">
      <c r="A49" s="67"/>
      <c r="B49" s="65"/>
      <c r="C49" s="66">
        <v>4440</v>
      </c>
      <c r="D49" s="67"/>
      <c r="E49" s="67">
        <v>513</v>
      </c>
      <c r="F49" s="67">
        <v>513</v>
      </c>
      <c r="G49" s="67">
        <v>0</v>
      </c>
      <c r="H49" s="67">
        <v>0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s="80" customFormat="1" ht="18" customHeight="1" hidden="1">
      <c r="A50" s="67"/>
      <c r="B50" s="65"/>
      <c r="C50" s="66">
        <v>4700</v>
      </c>
      <c r="D50" s="67"/>
      <c r="E50" s="67">
        <v>0</v>
      </c>
      <c r="F50" s="67">
        <v>0</v>
      </c>
      <c r="G50" s="67">
        <v>0</v>
      </c>
      <c r="H50" s="67">
        <v>0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</row>
    <row r="51" spans="1:24" s="80" customFormat="1" ht="18" customHeight="1">
      <c r="A51" s="67"/>
      <c r="B51" s="78">
        <v>85502</v>
      </c>
      <c r="C51" s="66"/>
      <c r="D51" s="67">
        <f>D52</f>
        <v>2444200</v>
      </c>
      <c r="E51" s="67">
        <f>SUM(E52:E64)</f>
        <v>2444200</v>
      </c>
      <c r="F51" s="67">
        <f>SUM(F52:F64)</f>
        <v>2444200</v>
      </c>
      <c r="G51" s="67">
        <f>SUM(G52:G64)</f>
        <v>208087</v>
      </c>
      <c r="H51" s="67">
        <f>SUM(H52:H64)</f>
        <v>0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</row>
    <row r="52" spans="1:24" s="80" customFormat="1" ht="18" customHeight="1">
      <c r="A52" s="67"/>
      <c r="B52" s="65"/>
      <c r="C52" s="66">
        <v>2010</v>
      </c>
      <c r="D52" s="67">
        <v>2444200</v>
      </c>
      <c r="E52" s="67">
        <v>0</v>
      </c>
      <c r="F52" s="67">
        <v>0</v>
      </c>
      <c r="G52" s="67">
        <v>0</v>
      </c>
      <c r="H52" s="6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</row>
    <row r="53" spans="1:24" s="80" customFormat="1" ht="18" customHeight="1">
      <c r="A53" s="67"/>
      <c r="B53" s="65"/>
      <c r="C53" s="66">
        <v>3110</v>
      </c>
      <c r="D53" s="67"/>
      <c r="E53" s="67">
        <v>2231068</v>
      </c>
      <c r="F53" s="67">
        <v>2231068</v>
      </c>
      <c r="G53" s="67">
        <v>0</v>
      </c>
      <c r="H53" s="67">
        <v>0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</row>
    <row r="54" spans="1:24" s="80" customFormat="1" ht="18" customHeight="1">
      <c r="A54" s="67"/>
      <c r="B54" s="65"/>
      <c r="C54" s="66">
        <v>4010</v>
      </c>
      <c r="D54" s="67"/>
      <c r="E54" s="67">
        <v>54734</v>
      </c>
      <c r="F54" s="67">
        <v>54734</v>
      </c>
      <c r="G54" s="67">
        <v>54734</v>
      </c>
      <c r="H54" s="67">
        <v>0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s="80" customFormat="1" ht="18" customHeight="1">
      <c r="A55" s="67"/>
      <c r="B55" s="78"/>
      <c r="C55" s="66">
        <v>4040</v>
      </c>
      <c r="D55" s="67"/>
      <c r="E55" s="67">
        <v>2968</v>
      </c>
      <c r="F55" s="67">
        <v>2968</v>
      </c>
      <c r="G55" s="67">
        <v>2968</v>
      </c>
      <c r="H55" s="67">
        <f>H56+H65</f>
        <v>0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1:24" s="80" customFormat="1" ht="18" customHeight="1">
      <c r="A56" s="67"/>
      <c r="B56" s="65"/>
      <c r="C56" s="66">
        <v>4110</v>
      </c>
      <c r="D56" s="67"/>
      <c r="E56" s="67">
        <v>149936</v>
      </c>
      <c r="F56" s="67">
        <v>149936</v>
      </c>
      <c r="G56" s="67">
        <v>149936</v>
      </c>
      <c r="H56" s="67">
        <v>0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</row>
    <row r="57" spans="1:24" s="80" customFormat="1" ht="18" customHeight="1">
      <c r="A57" s="67"/>
      <c r="B57" s="65"/>
      <c r="C57" s="66">
        <v>4120</v>
      </c>
      <c r="D57" s="67"/>
      <c r="E57" s="67">
        <v>449</v>
      </c>
      <c r="F57" s="67">
        <v>449</v>
      </c>
      <c r="G57" s="67">
        <v>449</v>
      </c>
      <c r="H57" s="67">
        <v>0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</row>
    <row r="58" spans="1:24" s="80" customFormat="1" ht="18" customHeight="1">
      <c r="A58" s="67"/>
      <c r="B58" s="65"/>
      <c r="C58" s="66">
        <v>4210</v>
      </c>
      <c r="D58" s="67"/>
      <c r="E58" s="67">
        <v>650</v>
      </c>
      <c r="F58" s="67">
        <v>650</v>
      </c>
      <c r="G58" s="67">
        <v>0</v>
      </c>
      <c r="H58" s="67">
        <v>0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</row>
    <row r="59" spans="1:24" s="80" customFormat="1" ht="18" customHeight="1">
      <c r="A59" s="67"/>
      <c r="B59" s="65"/>
      <c r="C59" s="66">
        <v>4280</v>
      </c>
      <c r="D59" s="67"/>
      <c r="E59" s="67">
        <v>120</v>
      </c>
      <c r="F59" s="67">
        <v>120</v>
      </c>
      <c r="G59" s="67">
        <v>0</v>
      </c>
      <c r="H59" s="67">
        <v>0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</row>
    <row r="60" spans="1:24" s="80" customFormat="1" ht="18" customHeight="1">
      <c r="A60" s="67"/>
      <c r="B60" s="65"/>
      <c r="C60" s="66">
        <v>4300</v>
      </c>
      <c r="D60" s="67"/>
      <c r="E60" s="67">
        <v>1623</v>
      </c>
      <c r="F60" s="67">
        <v>1623</v>
      </c>
      <c r="G60" s="67">
        <v>0</v>
      </c>
      <c r="H60" s="67">
        <v>0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</row>
    <row r="61" spans="1:24" s="80" customFormat="1" ht="18" customHeight="1">
      <c r="A61" s="67"/>
      <c r="B61" s="65"/>
      <c r="C61" s="66">
        <v>4360</v>
      </c>
      <c r="D61" s="67"/>
      <c r="E61" s="67">
        <v>350</v>
      </c>
      <c r="F61" s="67">
        <v>350</v>
      </c>
      <c r="G61" s="67">
        <v>0</v>
      </c>
      <c r="H61" s="67">
        <v>0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</row>
    <row r="62" spans="1:24" s="80" customFormat="1" ht="18" customHeight="1">
      <c r="A62" s="67"/>
      <c r="B62" s="65"/>
      <c r="C62" s="66">
        <v>4410</v>
      </c>
      <c r="D62" s="67"/>
      <c r="E62" s="67">
        <v>150</v>
      </c>
      <c r="F62" s="67">
        <v>150</v>
      </c>
      <c r="G62" s="67">
        <v>0</v>
      </c>
      <c r="H62" s="67">
        <v>0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s="80" customFormat="1" ht="18" customHeight="1">
      <c r="A63" s="67"/>
      <c r="B63" s="65"/>
      <c r="C63" s="66">
        <v>4440</v>
      </c>
      <c r="D63" s="67"/>
      <c r="E63" s="67">
        <v>2152</v>
      </c>
      <c r="F63" s="67">
        <v>2152</v>
      </c>
      <c r="G63" s="67">
        <v>0</v>
      </c>
      <c r="H63" s="67">
        <v>0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s="80" customFormat="1" ht="18" customHeight="1" hidden="1">
      <c r="A64" s="67"/>
      <c r="B64" s="65"/>
      <c r="C64" s="66"/>
      <c r="D64" s="67"/>
      <c r="E64" s="67">
        <v>0</v>
      </c>
      <c r="F64" s="67">
        <v>0</v>
      </c>
      <c r="G64" s="67">
        <v>0</v>
      </c>
      <c r="H64" s="67">
        <v>0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s="80" customFormat="1" ht="18" customHeight="1">
      <c r="A65" s="67"/>
      <c r="B65" s="78">
        <v>85504</v>
      </c>
      <c r="C65" s="66"/>
      <c r="D65" s="67">
        <f>D66</f>
        <v>144100</v>
      </c>
      <c r="E65" s="67">
        <f>SUM(E67:E73)</f>
        <v>144100</v>
      </c>
      <c r="F65" s="67">
        <f>SUM(F67:F73)</f>
        <v>144100</v>
      </c>
      <c r="G65" s="67">
        <f>SUM(G67:G73)</f>
        <v>3680</v>
      </c>
      <c r="H65" s="67">
        <f>SUM(H67:H73)</f>
        <v>0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24" s="80" customFormat="1" ht="18" customHeight="1">
      <c r="A66" s="67"/>
      <c r="B66" s="78"/>
      <c r="C66" s="66">
        <v>2010</v>
      </c>
      <c r="D66" s="67">
        <v>144100</v>
      </c>
      <c r="E66" s="67">
        <v>0</v>
      </c>
      <c r="F66" s="67">
        <v>0</v>
      </c>
      <c r="G66" s="67">
        <v>0</v>
      </c>
      <c r="H66" s="67">
        <f>H73+H74+H75</f>
        <v>0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</row>
    <row r="67" spans="1:24" s="80" customFormat="1" ht="18" customHeight="1">
      <c r="A67" s="67"/>
      <c r="B67" s="78"/>
      <c r="C67" s="66">
        <v>3110</v>
      </c>
      <c r="D67" s="67"/>
      <c r="E67" s="67">
        <v>139500</v>
      </c>
      <c r="F67" s="67">
        <v>139500</v>
      </c>
      <c r="G67" s="67">
        <v>0</v>
      </c>
      <c r="H67" s="67">
        <v>0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s="80" customFormat="1" ht="18" customHeight="1">
      <c r="A68" s="67"/>
      <c r="B68" s="78"/>
      <c r="C68" s="66">
        <v>4010</v>
      </c>
      <c r="D68" s="67"/>
      <c r="E68" s="67">
        <v>2690</v>
      </c>
      <c r="F68" s="67">
        <v>2690</v>
      </c>
      <c r="G68" s="67">
        <v>2690</v>
      </c>
      <c r="H68" s="67">
        <v>0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1:24" s="80" customFormat="1" ht="18" customHeight="1">
      <c r="A69" s="67"/>
      <c r="B69" s="78"/>
      <c r="C69" s="66">
        <v>4040</v>
      </c>
      <c r="D69" s="67"/>
      <c r="E69" s="67">
        <v>388</v>
      </c>
      <c r="F69" s="67">
        <v>388</v>
      </c>
      <c r="G69" s="67">
        <v>388</v>
      </c>
      <c r="H69" s="67">
        <v>0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1:24" s="80" customFormat="1" ht="18" customHeight="1">
      <c r="A70" s="67"/>
      <c r="B70" s="78"/>
      <c r="C70" s="66">
        <v>4110</v>
      </c>
      <c r="D70" s="67"/>
      <c r="E70" s="67">
        <v>531</v>
      </c>
      <c r="F70" s="67">
        <v>531</v>
      </c>
      <c r="G70" s="67">
        <v>531</v>
      </c>
      <c r="H70" s="67">
        <v>0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</row>
    <row r="71" spans="1:24" s="80" customFormat="1" ht="18" customHeight="1">
      <c r="A71" s="67"/>
      <c r="B71" s="78"/>
      <c r="C71" s="66">
        <v>4120</v>
      </c>
      <c r="D71" s="67"/>
      <c r="E71" s="67">
        <v>71</v>
      </c>
      <c r="F71" s="67">
        <v>71</v>
      </c>
      <c r="G71" s="67">
        <v>71</v>
      </c>
      <c r="H71" s="67">
        <v>0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24" s="80" customFormat="1" ht="18" customHeight="1">
      <c r="A72" s="67"/>
      <c r="B72" s="78"/>
      <c r="C72" s="66">
        <v>4210</v>
      </c>
      <c r="D72" s="67"/>
      <c r="E72" s="67">
        <v>250</v>
      </c>
      <c r="F72" s="67">
        <v>250</v>
      </c>
      <c r="G72" s="67">
        <v>0</v>
      </c>
      <c r="H72" s="67">
        <v>0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s="80" customFormat="1" ht="18" customHeight="1">
      <c r="A73" s="67"/>
      <c r="B73" s="65"/>
      <c r="C73" s="66">
        <v>4300</v>
      </c>
      <c r="D73" s="67"/>
      <c r="E73" s="67">
        <v>670</v>
      </c>
      <c r="F73" s="67">
        <v>670</v>
      </c>
      <c r="G73" s="67">
        <v>0</v>
      </c>
      <c r="H73" s="67">
        <v>0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4" s="80" customFormat="1" ht="18" customHeight="1">
      <c r="A74" s="67"/>
      <c r="B74" s="78">
        <v>85513</v>
      </c>
      <c r="C74" s="66"/>
      <c r="D74" s="67">
        <f>D76</f>
        <v>24700</v>
      </c>
      <c r="E74" s="67">
        <f>E78</f>
        <v>24700</v>
      </c>
      <c r="F74" s="67">
        <f>F78</f>
        <v>24700</v>
      </c>
      <c r="G74" s="67">
        <f>G78</f>
        <v>0</v>
      </c>
      <c r="H74" s="67">
        <f>H78</f>
        <v>0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s="80" customFormat="1" ht="18" customHeight="1" hidden="1">
      <c r="A75" s="67"/>
      <c r="B75" s="65"/>
      <c r="C75" s="66"/>
      <c r="D75" s="67"/>
      <c r="E75" s="67">
        <v>0</v>
      </c>
      <c r="F75" s="67">
        <v>0</v>
      </c>
      <c r="G75" s="67">
        <v>0</v>
      </c>
      <c r="H75" s="67">
        <v>0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1:8" s="79" customFormat="1" ht="18" customHeight="1">
      <c r="A76" s="67"/>
      <c r="B76" s="78"/>
      <c r="C76" s="66">
        <v>2010</v>
      </c>
      <c r="D76" s="81">
        <v>24700</v>
      </c>
      <c r="E76" s="81">
        <v>0</v>
      </c>
      <c r="F76" s="81">
        <v>0</v>
      </c>
      <c r="G76" s="81">
        <v>0</v>
      </c>
      <c r="H76" s="81">
        <v>0</v>
      </c>
    </row>
    <row r="77" spans="1:8" s="79" customFormat="1" ht="18" customHeight="1" hidden="1">
      <c r="A77" s="67"/>
      <c r="B77" s="78"/>
      <c r="C77" s="66"/>
      <c r="D77" s="81"/>
      <c r="E77" s="81">
        <v>0</v>
      </c>
      <c r="F77" s="81">
        <v>0</v>
      </c>
      <c r="G77" s="81">
        <v>0</v>
      </c>
      <c r="H77" s="81">
        <v>0</v>
      </c>
    </row>
    <row r="78" spans="1:8" s="79" customFormat="1" ht="18" customHeight="1">
      <c r="A78" s="67"/>
      <c r="B78" s="78"/>
      <c r="C78" s="66">
        <v>4130</v>
      </c>
      <c r="D78" s="81"/>
      <c r="E78" s="81">
        <v>24700</v>
      </c>
      <c r="F78" s="81">
        <v>24700</v>
      </c>
      <c r="G78" s="81">
        <v>0</v>
      </c>
      <c r="H78" s="81">
        <v>0</v>
      </c>
    </row>
    <row r="79" spans="1:8" ht="18" customHeight="1">
      <c r="A79" s="141" t="s">
        <v>23</v>
      </c>
      <c r="B79" s="141"/>
      <c r="C79" s="141"/>
      <c r="D79" s="82">
        <f>SUM(D7,D12,D23,D31,D37)</f>
        <v>5293150</v>
      </c>
      <c r="E79" s="82">
        <f>SUM(E7,E12,E23,E31,E37)</f>
        <v>5293150</v>
      </c>
      <c r="F79" s="82">
        <f>SUM(F7,F12,F23,F31,F37)</f>
        <v>5293150</v>
      </c>
      <c r="G79" s="82">
        <f>SUM(G7,G12,G23,G31,G37)</f>
        <v>398827</v>
      </c>
      <c r="H79" s="82">
        <f>SUM(H7,H12,H23,H31,H37)</f>
        <v>0</v>
      </c>
    </row>
    <row r="80" spans="1:8" ht="18" customHeight="1">
      <c r="A80" s="83"/>
      <c r="B80" s="83"/>
      <c r="C80" s="83"/>
      <c r="D80" s="84"/>
      <c r="E80" s="84"/>
      <c r="F80" s="84"/>
      <c r="G80" s="84"/>
      <c r="H80" s="84"/>
    </row>
    <row r="81" spans="1:8" ht="15">
      <c r="A81" s="83"/>
      <c r="B81" s="83"/>
      <c r="C81" s="83"/>
      <c r="D81" s="84"/>
      <c r="E81" s="84"/>
      <c r="F81" s="84"/>
      <c r="G81" s="84"/>
      <c r="H81" s="84"/>
    </row>
    <row r="82" spans="1:6" ht="12.75">
      <c r="A82" s="27"/>
      <c r="B82" s="27"/>
      <c r="C82" s="27"/>
      <c r="D82" s="27"/>
      <c r="E82" s="27"/>
      <c r="F82" s="27"/>
    </row>
    <row r="83" spans="1:8" ht="15.75">
      <c r="A83" s="85" t="s">
        <v>109</v>
      </c>
      <c r="B83" s="86"/>
      <c r="C83" s="86"/>
      <c r="D83" s="86"/>
      <c r="E83" s="86"/>
      <c r="F83" s="86"/>
      <c r="G83" s="8"/>
      <c r="H83" s="8"/>
    </row>
    <row r="84" spans="1:8" ht="15.75">
      <c r="A84" s="87"/>
      <c r="B84" s="88"/>
      <c r="C84" s="88"/>
      <c r="D84" s="88"/>
      <c r="E84" s="88"/>
      <c r="F84" s="88"/>
      <c r="G84" s="89"/>
      <c r="H84" s="89"/>
    </row>
    <row r="85" spans="1:6" ht="27.75" customHeight="1">
      <c r="A85" s="90" t="s">
        <v>0</v>
      </c>
      <c r="B85" s="90" t="s">
        <v>110</v>
      </c>
      <c r="C85" s="90" t="s">
        <v>111</v>
      </c>
      <c r="D85" s="90" t="s">
        <v>112</v>
      </c>
      <c r="E85" s="142" t="s">
        <v>113</v>
      </c>
      <c r="F85" s="142"/>
    </row>
    <row r="86" spans="1:6" ht="18" customHeight="1">
      <c r="A86" s="91">
        <v>750</v>
      </c>
      <c r="B86" s="91">
        <v>75011</v>
      </c>
      <c r="C86" s="92" t="s">
        <v>114</v>
      </c>
      <c r="D86" s="93">
        <v>400</v>
      </c>
      <c r="E86" s="143">
        <v>20</v>
      </c>
      <c r="F86" s="143"/>
    </row>
    <row r="87" spans="1:6" ht="18" customHeight="1">
      <c r="A87" s="91">
        <v>852</v>
      </c>
      <c r="B87" s="91">
        <v>85228</v>
      </c>
      <c r="C87" s="92" t="s">
        <v>115</v>
      </c>
      <c r="D87" s="93">
        <v>2000</v>
      </c>
      <c r="E87" s="144">
        <v>100</v>
      </c>
      <c r="F87" s="145"/>
    </row>
    <row r="88" spans="1:6" ht="20.25" customHeight="1">
      <c r="A88" s="91">
        <v>855</v>
      </c>
      <c r="B88" s="91">
        <v>85502</v>
      </c>
      <c r="C88" s="92" t="s">
        <v>116</v>
      </c>
      <c r="D88" s="93">
        <v>17000</v>
      </c>
      <c r="E88" s="146">
        <v>8000</v>
      </c>
      <c r="F88" s="146"/>
    </row>
    <row r="90" spans="1:8" ht="27" customHeight="1">
      <c r="A90" s="137" t="s">
        <v>118</v>
      </c>
      <c r="B90" s="137"/>
      <c r="C90" s="137"/>
      <c r="D90" s="137"/>
      <c r="E90" s="137"/>
      <c r="F90" s="137"/>
      <c r="G90" s="137"/>
      <c r="H90" s="137"/>
    </row>
  </sheetData>
  <sheetProtection/>
  <mergeCells count="15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9:C79"/>
    <mergeCell ref="E85:F85"/>
    <mergeCell ref="E86:F86"/>
    <mergeCell ref="E87:F87"/>
    <mergeCell ref="E88:F88"/>
    <mergeCell ref="A90:H90"/>
  </mergeCells>
  <printOptions/>
  <pageMargins left="0.7086614173228347" right="0.7086614173228347" top="0.92" bottom="0.7480314960629921" header="0.31496062992125984" footer="0.31496062992125984"/>
  <pageSetup horizontalDpi="600" verticalDpi="600" orientation="portrait" paperSize="9" r:id="rId1"/>
  <headerFooter>
    <oddHeader>&amp;R&amp;"Arial,Pogrubiony"&amp;11Załącznik Nr 4&amp;"Arial,Normalny"&amp;10 do uchwały Nr     Rady Miasta Radziejów z dnia   
w sprawie uchwalenia budżetu Miasta Radziejów na 2019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8515625" style="0" customWidth="1"/>
    <col min="2" max="2" width="52.7109375" style="0" customWidth="1"/>
    <col min="3" max="3" width="12.8515625" style="0" customWidth="1"/>
    <col min="4" max="4" width="12.7109375" style="0" hidden="1" customWidth="1"/>
    <col min="5" max="5" width="13.140625" style="0" hidden="1" customWidth="1"/>
    <col min="6" max="6" width="18.7109375" style="43" customWidth="1"/>
  </cols>
  <sheetData>
    <row r="1" spans="1:6" ht="65.25" customHeight="1">
      <c r="A1" s="150" t="s">
        <v>92</v>
      </c>
      <c r="B1" s="150"/>
      <c r="C1" s="150"/>
      <c r="D1" s="150"/>
      <c r="E1" s="150"/>
      <c r="F1" s="150"/>
    </row>
    <row r="2" spans="1:6" ht="12.75">
      <c r="A2" s="27"/>
      <c r="B2" s="27"/>
      <c r="C2" s="27"/>
      <c r="D2" s="27"/>
      <c r="E2" s="27"/>
      <c r="F2" s="28" t="s">
        <v>1</v>
      </c>
    </row>
    <row r="3" spans="1:6" ht="12.75" customHeight="1">
      <c r="A3" s="151" t="s">
        <v>2</v>
      </c>
      <c r="B3" s="151" t="s">
        <v>46</v>
      </c>
      <c r="C3" s="152" t="s">
        <v>93</v>
      </c>
      <c r="D3" s="153" t="s">
        <v>47</v>
      </c>
      <c r="E3" s="153" t="s">
        <v>48</v>
      </c>
      <c r="F3" s="158" t="s">
        <v>94</v>
      </c>
    </row>
    <row r="4" spans="1:6" ht="12.75" customHeight="1">
      <c r="A4" s="151"/>
      <c r="B4" s="151"/>
      <c r="C4" s="151"/>
      <c r="D4" s="154"/>
      <c r="E4" s="156"/>
      <c r="F4" s="158"/>
    </row>
    <row r="5" spans="1:6" ht="25.5" customHeight="1">
      <c r="A5" s="151"/>
      <c r="B5" s="151"/>
      <c r="C5" s="151"/>
      <c r="D5" s="155"/>
      <c r="E5" s="157"/>
      <c r="F5" s="158"/>
    </row>
    <row r="6" spans="1:6" ht="12.75">
      <c r="A6" s="29">
        <v>1</v>
      </c>
      <c r="B6" s="29">
        <v>2</v>
      </c>
      <c r="C6" s="29">
        <v>3</v>
      </c>
      <c r="D6" s="29" t="s">
        <v>20</v>
      </c>
      <c r="E6" s="29" t="s">
        <v>21</v>
      </c>
      <c r="F6" s="30" t="s">
        <v>22</v>
      </c>
    </row>
    <row r="7" spans="1:6" s="33" customFormat="1" ht="32.25" customHeight="1">
      <c r="A7" s="149" t="s">
        <v>49</v>
      </c>
      <c r="B7" s="149"/>
      <c r="C7" s="31"/>
      <c r="D7" s="32">
        <f>D8+D12+D13</f>
        <v>0</v>
      </c>
      <c r="E7" s="32">
        <f>E8+E12+E13</f>
        <v>0</v>
      </c>
      <c r="F7" s="32">
        <f>F8+F12+F13</f>
        <v>1765124</v>
      </c>
    </row>
    <row r="8" spans="1:6" s="33" customFormat="1" ht="32.25" customHeight="1">
      <c r="A8" s="34" t="s">
        <v>15</v>
      </c>
      <c r="B8" s="35" t="s">
        <v>50</v>
      </c>
      <c r="C8" s="31">
        <v>950</v>
      </c>
      <c r="D8" s="36">
        <v>0</v>
      </c>
      <c r="E8" s="36">
        <v>0</v>
      </c>
      <c r="F8" s="37">
        <v>465124</v>
      </c>
    </row>
    <row r="9" spans="1:6" s="33" customFormat="1" ht="19.5" customHeight="1">
      <c r="A9" s="34"/>
      <c r="B9" s="35" t="s">
        <v>43</v>
      </c>
      <c r="C9" s="31"/>
      <c r="D9" s="36"/>
      <c r="E9" s="36"/>
      <c r="F9" s="37"/>
    </row>
    <row r="10" spans="1:6" s="33" customFormat="1" ht="31.5" customHeight="1" hidden="1">
      <c r="A10" s="34"/>
      <c r="B10" s="35" t="s">
        <v>51</v>
      </c>
      <c r="C10" s="31"/>
      <c r="D10" s="36">
        <v>0</v>
      </c>
      <c r="E10" s="36"/>
      <c r="F10" s="37">
        <v>0</v>
      </c>
    </row>
    <row r="11" spans="1:6" s="33" customFormat="1" ht="32.25" customHeight="1">
      <c r="A11" s="34"/>
      <c r="B11" s="35" t="s">
        <v>52</v>
      </c>
      <c r="C11" s="31"/>
      <c r="D11" s="36"/>
      <c r="E11" s="36">
        <v>0</v>
      </c>
      <c r="F11" s="37">
        <v>465124</v>
      </c>
    </row>
    <row r="12" spans="1:6" s="33" customFormat="1" ht="33.75" customHeight="1">
      <c r="A12" s="34" t="s">
        <v>18</v>
      </c>
      <c r="B12" s="35" t="s">
        <v>53</v>
      </c>
      <c r="C12" s="31">
        <v>952</v>
      </c>
      <c r="D12" s="36">
        <v>0</v>
      </c>
      <c r="E12" s="36">
        <v>0</v>
      </c>
      <c r="F12" s="37">
        <v>1300000</v>
      </c>
    </row>
    <row r="13" spans="1:6" s="33" customFormat="1" ht="27.75" customHeight="1" hidden="1">
      <c r="A13" s="34" t="s">
        <v>19</v>
      </c>
      <c r="B13" s="35" t="s">
        <v>54</v>
      </c>
      <c r="C13" s="31">
        <v>957</v>
      </c>
      <c r="D13" s="36">
        <v>0</v>
      </c>
      <c r="E13" s="36">
        <v>0</v>
      </c>
      <c r="F13" s="37">
        <v>0</v>
      </c>
    </row>
    <row r="14" spans="1:6" s="33" customFormat="1" ht="21" customHeight="1" hidden="1">
      <c r="A14" s="34"/>
      <c r="B14" s="35" t="s">
        <v>43</v>
      </c>
      <c r="C14" s="31"/>
      <c r="D14" s="36"/>
      <c r="E14" s="36"/>
      <c r="F14" s="37"/>
    </row>
    <row r="15" spans="1:6" s="33" customFormat="1" ht="27.75" customHeight="1" hidden="1">
      <c r="A15" s="34"/>
      <c r="B15" s="35" t="s">
        <v>55</v>
      </c>
      <c r="C15" s="31"/>
      <c r="D15" s="36">
        <v>0</v>
      </c>
      <c r="E15" s="36"/>
      <c r="F15" s="37">
        <v>0</v>
      </c>
    </row>
    <row r="16" spans="1:6" s="33" customFormat="1" ht="33.75" customHeight="1" hidden="1">
      <c r="A16" s="34"/>
      <c r="B16" s="35" t="s">
        <v>52</v>
      </c>
      <c r="C16" s="31"/>
      <c r="D16" s="36">
        <v>0</v>
      </c>
      <c r="E16" s="36">
        <v>0</v>
      </c>
      <c r="F16" s="37">
        <v>0</v>
      </c>
    </row>
    <row r="17" spans="1:6" s="33" customFormat="1" ht="29.25" customHeight="1">
      <c r="A17" s="149" t="s">
        <v>56</v>
      </c>
      <c r="B17" s="149"/>
      <c r="C17" s="31"/>
      <c r="D17" s="32">
        <f>D18+D19</f>
        <v>0</v>
      </c>
      <c r="E17" s="32">
        <f>E18+E19</f>
        <v>0</v>
      </c>
      <c r="F17" s="32">
        <f>F18+F19</f>
        <v>465124</v>
      </c>
    </row>
    <row r="18" spans="1:6" s="33" customFormat="1" ht="27.75" customHeight="1">
      <c r="A18" s="34" t="s">
        <v>15</v>
      </c>
      <c r="B18" s="35" t="s">
        <v>57</v>
      </c>
      <c r="C18" s="31">
        <v>992</v>
      </c>
      <c r="D18" s="31"/>
      <c r="E18" s="36"/>
      <c r="F18" s="37">
        <v>465124</v>
      </c>
    </row>
    <row r="19" spans="1:6" ht="27.75" customHeight="1" hidden="1">
      <c r="A19" s="38" t="s">
        <v>18</v>
      </c>
      <c r="B19" s="39" t="s">
        <v>58</v>
      </c>
      <c r="C19" s="38">
        <v>994</v>
      </c>
      <c r="D19" s="40">
        <v>0</v>
      </c>
      <c r="E19" s="40">
        <v>0</v>
      </c>
      <c r="F19" s="40">
        <v>0</v>
      </c>
    </row>
    <row r="20" spans="2:6" ht="12.75">
      <c r="B20" s="41"/>
      <c r="C20" s="8"/>
      <c r="D20" s="8"/>
      <c r="E20" s="8"/>
      <c r="F20" s="42"/>
    </row>
    <row r="21" spans="2:6" ht="12.75">
      <c r="B21" s="8"/>
      <c r="C21" s="8"/>
      <c r="D21" s="8"/>
      <c r="E21" s="8"/>
      <c r="F21" s="42"/>
    </row>
  </sheetData>
  <sheetProtection/>
  <mergeCells count="9">
    <mergeCell ref="A7:B7"/>
    <mergeCell ref="A17:B17"/>
    <mergeCell ref="A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5&amp;"Arial,Normalny"&amp;10 do uchwały Nr     
Rady Miasta Radziejów z dnia 
w sprawie uchwalenia budżetu  Miasta Radziejów na 2019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41.28125" style="0" customWidth="1"/>
    <col min="6" max="6" width="14.00390625" style="0" customWidth="1"/>
    <col min="7" max="10" width="13.140625" style="0" customWidth="1"/>
  </cols>
  <sheetData>
    <row r="1" spans="1:10" ht="24" customHeight="1">
      <c r="A1" s="167" t="s">
        <v>119</v>
      </c>
      <c r="B1" s="168"/>
      <c r="C1" s="168"/>
      <c r="D1" s="168"/>
      <c r="E1" s="168"/>
      <c r="F1" s="168"/>
      <c r="G1" s="168"/>
      <c r="H1" s="168"/>
      <c r="I1" s="168"/>
      <c r="J1" s="168"/>
    </row>
    <row r="2" ht="27" customHeight="1"/>
    <row r="3" spans="1:10" ht="12.75">
      <c r="A3" s="169" t="s">
        <v>2</v>
      </c>
      <c r="B3" s="169" t="s">
        <v>0</v>
      </c>
      <c r="C3" s="169" t="s">
        <v>44</v>
      </c>
      <c r="D3" s="169" t="s">
        <v>45</v>
      </c>
      <c r="E3" s="170" t="s">
        <v>59</v>
      </c>
      <c r="F3" s="171" t="s">
        <v>60</v>
      </c>
      <c r="G3" s="174" t="s">
        <v>61</v>
      </c>
      <c r="H3" s="176" t="s">
        <v>62</v>
      </c>
      <c r="I3" s="176"/>
      <c r="J3" s="177" t="s">
        <v>63</v>
      </c>
    </row>
    <row r="4" spans="1:10" ht="12.75">
      <c r="A4" s="169"/>
      <c r="B4" s="169"/>
      <c r="C4" s="169"/>
      <c r="D4" s="169"/>
      <c r="E4" s="170"/>
      <c r="F4" s="172"/>
      <c r="G4" s="175"/>
      <c r="H4" s="159" t="s">
        <v>64</v>
      </c>
      <c r="I4" s="159"/>
      <c r="J4" s="177"/>
    </row>
    <row r="5" spans="1:10" ht="30.75" customHeight="1">
      <c r="A5" s="169"/>
      <c r="B5" s="169"/>
      <c r="C5" s="169"/>
      <c r="D5" s="169"/>
      <c r="E5" s="170"/>
      <c r="F5" s="173"/>
      <c r="G5" s="175"/>
      <c r="H5" s="45" t="s">
        <v>65</v>
      </c>
      <c r="I5" s="45" t="s">
        <v>66</v>
      </c>
      <c r="J5" s="177"/>
    </row>
    <row r="6" spans="1:10" ht="11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</row>
    <row r="7" spans="1:10" ht="12" customHeight="1">
      <c r="A7" s="160" t="s">
        <v>67</v>
      </c>
      <c r="B7" s="161"/>
      <c r="C7" s="161"/>
      <c r="D7" s="161"/>
      <c r="E7" s="161"/>
      <c r="F7" s="161"/>
      <c r="G7" s="161"/>
      <c r="H7" s="161"/>
      <c r="I7" s="161"/>
      <c r="J7" s="162"/>
    </row>
    <row r="8" spans="1:10" ht="18" customHeight="1">
      <c r="A8" s="47">
        <v>1</v>
      </c>
      <c r="B8" s="47">
        <v>710</v>
      </c>
      <c r="C8" s="47">
        <v>71004</v>
      </c>
      <c r="D8" s="47">
        <v>2310</v>
      </c>
      <c r="E8" s="47" t="s">
        <v>68</v>
      </c>
      <c r="F8" s="48">
        <v>2000</v>
      </c>
      <c r="G8" s="48">
        <v>2000</v>
      </c>
      <c r="H8" s="48">
        <v>2000</v>
      </c>
      <c r="I8" s="48">
        <v>0</v>
      </c>
      <c r="J8" s="48">
        <v>0</v>
      </c>
    </row>
    <row r="9" spans="1:10" ht="18" customHeight="1">
      <c r="A9" s="47">
        <v>2</v>
      </c>
      <c r="B9" s="47">
        <v>754</v>
      </c>
      <c r="C9" s="47">
        <v>75405</v>
      </c>
      <c r="D9" s="47">
        <v>6170</v>
      </c>
      <c r="E9" s="47" t="s">
        <v>69</v>
      </c>
      <c r="F9" s="48">
        <f aca="true" t="shared" si="0" ref="F9:F14">G9+J9</f>
        <v>9000</v>
      </c>
      <c r="G9" s="48">
        <v>0</v>
      </c>
      <c r="H9" s="48">
        <v>0</v>
      </c>
      <c r="I9" s="48">
        <v>0</v>
      </c>
      <c r="J9" s="48">
        <v>9000</v>
      </c>
    </row>
    <row r="10" spans="1:10" ht="18" customHeight="1">
      <c r="A10" s="47">
        <v>3</v>
      </c>
      <c r="B10" s="47">
        <v>801</v>
      </c>
      <c r="C10" s="47">
        <v>80104</v>
      </c>
      <c r="D10" s="47">
        <v>2310</v>
      </c>
      <c r="E10" s="47" t="s">
        <v>70</v>
      </c>
      <c r="F10" s="48">
        <f t="shared" si="0"/>
        <v>8000</v>
      </c>
      <c r="G10" s="48">
        <f>H10+I10</f>
        <v>8000</v>
      </c>
      <c r="H10" s="48">
        <v>8000</v>
      </c>
      <c r="I10" s="48">
        <v>0</v>
      </c>
      <c r="J10" s="48">
        <v>0</v>
      </c>
    </row>
    <row r="11" spans="1:10" ht="18" customHeight="1">
      <c r="A11" s="47">
        <v>4</v>
      </c>
      <c r="B11" s="47">
        <v>900</v>
      </c>
      <c r="C11" s="47">
        <v>90026</v>
      </c>
      <c r="D11" s="47">
        <v>2310</v>
      </c>
      <c r="E11" s="47" t="s">
        <v>71</v>
      </c>
      <c r="F11" s="48">
        <f t="shared" si="0"/>
        <v>74110</v>
      </c>
      <c r="G11" s="48">
        <f>H11+I11</f>
        <v>74110</v>
      </c>
      <c r="H11" s="48">
        <v>74110</v>
      </c>
      <c r="I11" s="48">
        <v>0</v>
      </c>
      <c r="J11" s="48">
        <v>0</v>
      </c>
    </row>
    <row r="12" spans="1:10" ht="18" customHeight="1">
      <c r="A12" s="47">
        <v>5</v>
      </c>
      <c r="B12" s="47">
        <v>921</v>
      </c>
      <c r="C12" s="47">
        <v>92109</v>
      </c>
      <c r="D12" s="47">
        <v>2480</v>
      </c>
      <c r="E12" s="47" t="s">
        <v>72</v>
      </c>
      <c r="F12" s="48">
        <f t="shared" si="0"/>
        <v>407000</v>
      </c>
      <c r="G12" s="48">
        <f>H12+I12</f>
        <v>407000</v>
      </c>
      <c r="H12" s="48">
        <v>0</v>
      </c>
      <c r="I12" s="48">
        <v>407000</v>
      </c>
      <c r="J12" s="48">
        <v>0</v>
      </c>
    </row>
    <row r="13" spans="1:10" ht="18" customHeight="1">
      <c r="A13" s="47"/>
      <c r="B13" s="47">
        <v>921</v>
      </c>
      <c r="C13" s="47">
        <v>92109</v>
      </c>
      <c r="D13" s="47">
        <v>6220</v>
      </c>
      <c r="E13" s="47" t="s">
        <v>72</v>
      </c>
      <c r="F13" s="48">
        <f t="shared" si="0"/>
        <v>257492</v>
      </c>
      <c r="G13" s="48">
        <f>H13+I13</f>
        <v>0</v>
      </c>
      <c r="H13" s="48">
        <v>0</v>
      </c>
      <c r="I13" s="48">
        <v>0</v>
      </c>
      <c r="J13" s="48">
        <f>7492+250000</f>
        <v>257492</v>
      </c>
    </row>
    <row r="14" spans="1:10" ht="25.5" customHeight="1">
      <c r="A14" s="47">
        <v>6</v>
      </c>
      <c r="B14" s="47">
        <v>921</v>
      </c>
      <c r="C14" s="47">
        <v>92116</v>
      </c>
      <c r="D14" s="47">
        <v>2480</v>
      </c>
      <c r="E14" s="49" t="s">
        <v>73</v>
      </c>
      <c r="F14" s="48">
        <f t="shared" si="0"/>
        <v>457000</v>
      </c>
      <c r="G14" s="48">
        <f>H14+I14</f>
        <v>457000</v>
      </c>
      <c r="H14" s="48">
        <v>0</v>
      </c>
      <c r="I14" s="48">
        <v>457000</v>
      </c>
      <c r="J14" s="48">
        <v>0</v>
      </c>
    </row>
    <row r="15" spans="1:12" ht="18" customHeight="1">
      <c r="A15" s="160" t="s">
        <v>74</v>
      </c>
      <c r="B15" s="163"/>
      <c r="C15" s="163"/>
      <c r="D15" s="163"/>
      <c r="E15" s="163"/>
      <c r="F15" s="50">
        <f>SUM(F8:F14)</f>
        <v>1214602</v>
      </c>
      <c r="G15" s="50">
        <f>SUM(G8:G14)</f>
        <v>948110</v>
      </c>
      <c r="H15" s="50">
        <f>SUM(H8:H14)</f>
        <v>84110</v>
      </c>
      <c r="I15" s="50">
        <f>SUM(I8:I14)</f>
        <v>864000</v>
      </c>
      <c r="J15" s="50">
        <f>SUM(J8:J14)</f>
        <v>266492</v>
      </c>
      <c r="L15" s="44"/>
    </row>
    <row r="16" spans="1:10" ht="14.25" customHeight="1">
      <c r="A16" s="160" t="s">
        <v>75</v>
      </c>
      <c r="B16" s="161"/>
      <c r="C16" s="161"/>
      <c r="D16" s="161"/>
      <c r="E16" s="161"/>
      <c r="F16" s="161"/>
      <c r="G16" s="161"/>
      <c r="H16" s="161"/>
      <c r="I16" s="161"/>
      <c r="J16" s="162"/>
    </row>
    <row r="17" spans="1:10" ht="6.75" customHeight="1">
      <c r="A17" s="47"/>
      <c r="B17" s="47"/>
      <c r="C17" s="47"/>
      <c r="D17" s="47"/>
      <c r="E17" s="49"/>
      <c r="F17" s="48"/>
      <c r="G17" s="48"/>
      <c r="H17" s="48"/>
      <c r="I17" s="48"/>
      <c r="J17" s="48"/>
    </row>
    <row r="18" spans="1:10" ht="24.75" customHeight="1">
      <c r="A18" s="47">
        <v>7</v>
      </c>
      <c r="B18" s="47">
        <v>921</v>
      </c>
      <c r="C18" s="47">
        <v>92120</v>
      </c>
      <c r="D18" s="47">
        <v>2720</v>
      </c>
      <c r="E18" s="49" t="s">
        <v>120</v>
      </c>
      <c r="F18" s="48">
        <v>30000</v>
      </c>
      <c r="G18" s="48">
        <v>30000</v>
      </c>
      <c r="H18" s="48">
        <v>30000</v>
      </c>
      <c r="I18" s="48">
        <v>0</v>
      </c>
      <c r="J18" s="48">
        <v>0</v>
      </c>
    </row>
    <row r="19" spans="1:10" ht="18" customHeight="1">
      <c r="A19" s="47">
        <v>8</v>
      </c>
      <c r="B19" s="47">
        <v>900</v>
      </c>
      <c r="C19" s="47">
        <v>90005</v>
      </c>
      <c r="D19" s="47">
        <v>6230</v>
      </c>
      <c r="E19" s="49" t="s">
        <v>76</v>
      </c>
      <c r="F19" s="48">
        <v>30000</v>
      </c>
      <c r="G19" s="48">
        <v>0</v>
      </c>
      <c r="H19" s="48">
        <v>0</v>
      </c>
      <c r="I19" s="48">
        <v>0</v>
      </c>
      <c r="J19" s="48">
        <v>30000</v>
      </c>
    </row>
    <row r="20" spans="1:10" ht="18" customHeight="1">
      <c r="A20" s="47">
        <v>7</v>
      </c>
      <c r="B20" s="47">
        <v>926</v>
      </c>
      <c r="C20" s="47">
        <v>92605</v>
      </c>
      <c r="D20" s="47">
        <v>2820</v>
      </c>
      <c r="E20" s="49" t="s">
        <v>77</v>
      </c>
      <c r="F20" s="48">
        <f>G20+J20</f>
        <v>115000</v>
      </c>
      <c r="G20" s="48">
        <v>115000</v>
      </c>
      <c r="H20" s="48">
        <v>115000</v>
      </c>
      <c r="I20" s="48">
        <v>0</v>
      </c>
      <c r="J20" s="48">
        <v>0</v>
      </c>
    </row>
    <row r="21" spans="1:10" ht="18" customHeight="1" hidden="1">
      <c r="A21" s="47"/>
      <c r="B21" s="47"/>
      <c r="C21" s="47"/>
      <c r="D21" s="47"/>
      <c r="E21" s="47"/>
      <c r="F21" s="47"/>
      <c r="G21" s="48">
        <f>H21+I21+J21</f>
        <v>0</v>
      </c>
      <c r="H21" s="48"/>
      <c r="I21" s="48"/>
      <c r="J21" s="48"/>
    </row>
    <row r="22" spans="1:10" ht="24.75" customHeight="1">
      <c r="A22" s="164" t="s">
        <v>78</v>
      </c>
      <c r="B22" s="165"/>
      <c r="C22" s="165"/>
      <c r="D22" s="165"/>
      <c r="E22" s="166"/>
      <c r="F22" s="51">
        <f>F17+F20+F18+F19</f>
        <v>175000</v>
      </c>
      <c r="G22" s="51">
        <f>G17+G20+G18+G19</f>
        <v>145000</v>
      </c>
      <c r="H22" s="51">
        <f>H17+H20+H18+H19</f>
        <v>145000</v>
      </c>
      <c r="I22" s="51">
        <f>I17+I20+I18+I19</f>
        <v>0</v>
      </c>
      <c r="J22" s="51">
        <f>J17+J20+J18+J19</f>
        <v>30000</v>
      </c>
    </row>
    <row r="23" spans="1:10" ht="24" customHeight="1">
      <c r="A23" s="159" t="s">
        <v>79</v>
      </c>
      <c r="B23" s="159"/>
      <c r="C23" s="159"/>
      <c r="D23" s="159"/>
      <c r="E23" s="159"/>
      <c r="F23" s="52">
        <f>F22+F15</f>
        <v>1389602</v>
      </c>
      <c r="G23" s="52">
        <f>G22+G15</f>
        <v>1093110</v>
      </c>
      <c r="H23" s="52">
        <f>H22+H15</f>
        <v>229110</v>
      </c>
      <c r="I23" s="52">
        <f>I22+I15</f>
        <v>864000</v>
      </c>
      <c r="J23" s="52">
        <f>J22+J15</f>
        <v>296492</v>
      </c>
    </row>
  </sheetData>
  <sheetProtection/>
  <mergeCells count="16">
    <mergeCell ref="A1:J1"/>
    <mergeCell ref="A3:A5"/>
    <mergeCell ref="B3:B5"/>
    <mergeCell ref="C3:C5"/>
    <mergeCell ref="D3:D5"/>
    <mergeCell ref="E3:E5"/>
    <mergeCell ref="F3:F5"/>
    <mergeCell ref="G3:G5"/>
    <mergeCell ref="H3:I3"/>
    <mergeCell ref="J3:J5"/>
    <mergeCell ref="H4:I4"/>
    <mergeCell ref="A7:J7"/>
    <mergeCell ref="A15:E15"/>
    <mergeCell ref="A16:J16"/>
    <mergeCell ref="A22:E22"/>
    <mergeCell ref="A23:E23"/>
  </mergeCells>
  <printOptions/>
  <pageMargins left="0.7086614173228347" right="0.7086614173228347" top="0.9055118110236221" bottom="0.7480314960629921" header="0.45" footer="0.31496062992125984"/>
  <pageSetup horizontalDpi="600" verticalDpi="600" orientation="landscape" paperSize="9" r:id="rId1"/>
  <headerFooter>
    <oddHeader>&amp;R&amp;"Arial,Pogrubiony"Załącznik Nr 6&amp;"Arial,Normalny" do uchwały Nr   
Rady Miasta Radziejów z dnia w sprawie uchwalenia budżetu Miasta Radziejów na 2019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44.140625" style="0" customWidth="1"/>
    <col min="7" max="7" width="20.421875" style="0" customWidth="1"/>
    <col min="8" max="8" width="13.28125" style="0" customWidth="1"/>
  </cols>
  <sheetData>
    <row r="1" spans="1:8" ht="58.5" customHeight="1">
      <c r="A1" s="178" t="s">
        <v>135</v>
      </c>
      <c r="B1" s="179"/>
      <c r="C1" s="179"/>
      <c r="D1" s="179"/>
      <c r="E1" s="179"/>
      <c r="F1" s="179"/>
      <c r="G1" s="179"/>
      <c r="H1" s="94"/>
    </row>
    <row r="2" spans="1:8" ht="83.25" customHeight="1">
      <c r="A2" s="95" t="s">
        <v>0</v>
      </c>
      <c r="B2" s="53" t="s">
        <v>44</v>
      </c>
      <c r="C2" s="96" t="s">
        <v>45</v>
      </c>
      <c r="D2" s="97" t="s">
        <v>46</v>
      </c>
      <c r="E2" s="95" t="s">
        <v>121</v>
      </c>
      <c r="F2" s="97" t="s">
        <v>46</v>
      </c>
      <c r="G2" s="95" t="s">
        <v>136</v>
      </c>
      <c r="H2" s="98"/>
    </row>
    <row r="3" spans="1:8" ht="30.75" customHeight="1">
      <c r="A3" s="53" t="s">
        <v>122</v>
      </c>
      <c r="B3" s="53"/>
      <c r="C3" s="99"/>
      <c r="D3" s="53"/>
      <c r="E3" s="53"/>
      <c r="F3" s="100" t="s">
        <v>137</v>
      </c>
      <c r="G3" s="101">
        <v>0</v>
      </c>
      <c r="H3" s="98"/>
    </row>
    <row r="4" spans="1:8" ht="24.75" customHeight="1">
      <c r="A4" s="102" t="s">
        <v>123</v>
      </c>
      <c r="B4" s="102"/>
      <c r="C4" s="102"/>
      <c r="D4" s="103" t="s">
        <v>124</v>
      </c>
      <c r="E4" s="104">
        <v>10000</v>
      </c>
      <c r="F4" s="103" t="s">
        <v>124</v>
      </c>
      <c r="G4" s="104">
        <v>15000</v>
      </c>
      <c r="H4" s="105"/>
    </row>
    <row r="5" spans="1:8" ht="24.75" customHeight="1">
      <c r="A5" s="106">
        <v>900</v>
      </c>
      <c r="B5" s="106">
        <v>90019</v>
      </c>
      <c r="C5" s="107" t="s">
        <v>114</v>
      </c>
      <c r="D5" s="108" t="s">
        <v>125</v>
      </c>
      <c r="E5" s="109">
        <v>10000</v>
      </c>
      <c r="F5" s="108" t="s">
        <v>125</v>
      </c>
      <c r="G5" s="109">
        <v>15000</v>
      </c>
      <c r="H5" s="180"/>
    </row>
    <row r="6" spans="1:8" ht="24.75" customHeight="1">
      <c r="A6" s="102" t="s">
        <v>126</v>
      </c>
      <c r="B6" s="102"/>
      <c r="C6" s="102"/>
      <c r="D6" s="111" t="s">
        <v>127</v>
      </c>
      <c r="E6" s="104">
        <v>10000</v>
      </c>
      <c r="F6" s="111" t="s">
        <v>127</v>
      </c>
      <c r="G6" s="104">
        <v>15000</v>
      </c>
      <c r="H6" s="180"/>
    </row>
    <row r="7" spans="1:8" ht="24.75" customHeight="1">
      <c r="A7" s="112" t="s">
        <v>15</v>
      </c>
      <c r="B7" s="112"/>
      <c r="C7" s="113"/>
      <c r="D7" s="114" t="s">
        <v>128</v>
      </c>
      <c r="E7" s="115">
        <v>10000</v>
      </c>
      <c r="F7" s="114" t="s">
        <v>128</v>
      </c>
      <c r="G7" s="115">
        <f>SUM(G8:G10)</f>
        <v>15000</v>
      </c>
      <c r="H7" s="180"/>
    </row>
    <row r="8" spans="1:8" ht="28.5" customHeight="1" hidden="1">
      <c r="A8" s="112">
        <v>900</v>
      </c>
      <c r="B8" s="112">
        <v>90003</v>
      </c>
      <c r="C8" s="113" t="s">
        <v>107</v>
      </c>
      <c r="D8" s="114"/>
      <c r="E8" s="115"/>
      <c r="F8" s="116" t="s">
        <v>129</v>
      </c>
      <c r="G8" s="117">
        <v>0</v>
      </c>
      <c r="H8" s="110"/>
    </row>
    <row r="9" spans="1:8" ht="24.75" customHeight="1">
      <c r="A9" s="112">
        <v>900</v>
      </c>
      <c r="B9" s="112">
        <v>90004</v>
      </c>
      <c r="C9" s="113" t="s">
        <v>107</v>
      </c>
      <c r="D9" s="118" t="s">
        <v>129</v>
      </c>
      <c r="E9" s="37">
        <v>4000</v>
      </c>
      <c r="F9" s="118" t="s">
        <v>129</v>
      </c>
      <c r="G9" s="37">
        <v>10000</v>
      </c>
      <c r="H9" s="119"/>
    </row>
    <row r="10" spans="1:8" s="33" customFormat="1" ht="24.75" customHeight="1">
      <c r="A10" s="112">
        <v>900</v>
      </c>
      <c r="B10" s="112">
        <v>90004</v>
      </c>
      <c r="C10" s="113" t="s">
        <v>108</v>
      </c>
      <c r="D10" s="118" t="s">
        <v>130</v>
      </c>
      <c r="E10" s="37">
        <v>2000</v>
      </c>
      <c r="F10" s="118" t="s">
        <v>130</v>
      </c>
      <c r="G10" s="37">
        <v>5000</v>
      </c>
      <c r="H10" s="120"/>
    </row>
    <row r="11" spans="1:8" s="33" customFormat="1" ht="24.75" customHeight="1">
      <c r="A11" s="121" t="s">
        <v>18</v>
      </c>
      <c r="B11" s="112"/>
      <c r="C11" s="113"/>
      <c r="D11" s="118"/>
      <c r="E11" s="37"/>
      <c r="F11" s="114" t="s">
        <v>131</v>
      </c>
      <c r="G11" s="115">
        <v>0</v>
      </c>
      <c r="H11" s="122"/>
    </row>
    <row r="12" spans="1:8" s="33" customFormat="1" ht="24.75" customHeight="1">
      <c r="A12" s="123"/>
      <c r="B12" s="123"/>
      <c r="C12" s="124"/>
      <c r="D12" s="125"/>
      <c r="E12" s="126"/>
      <c r="F12" s="125"/>
      <c r="G12" s="126"/>
      <c r="H12" s="122"/>
    </row>
    <row r="13" spans="1:8" s="33" customFormat="1" ht="24" customHeight="1">
      <c r="A13" s="123"/>
      <c r="B13" s="127" t="s">
        <v>132</v>
      </c>
      <c r="C13" s="124"/>
      <c r="D13" s="125"/>
      <c r="E13" s="126"/>
      <c r="F13" s="128"/>
      <c r="G13" s="128"/>
      <c r="H13" s="122"/>
    </row>
    <row r="14" spans="1:8" s="33" customFormat="1" ht="32.25" customHeight="1">
      <c r="A14" s="181" t="s">
        <v>133</v>
      </c>
      <c r="B14" s="182"/>
      <c r="C14" s="182"/>
      <c r="D14" s="182"/>
      <c r="E14" s="182"/>
      <c r="F14" s="182"/>
      <c r="G14" s="182"/>
      <c r="H14" s="122"/>
    </row>
    <row r="15" spans="1:8" s="33" customFormat="1" ht="31.5" customHeight="1">
      <c r="A15" s="183" t="s">
        <v>134</v>
      </c>
      <c r="B15" s="184"/>
      <c r="C15" s="184"/>
      <c r="D15" s="184"/>
      <c r="E15" s="184"/>
      <c r="F15" s="184"/>
      <c r="G15" s="184"/>
      <c r="H15" s="122"/>
    </row>
    <row r="16" spans="1:8" s="33" customFormat="1" ht="18" customHeight="1">
      <c r="A16" s="129"/>
      <c r="B16" s="130"/>
      <c r="C16" s="129"/>
      <c r="D16" s="131"/>
      <c r="E16" s="129"/>
      <c r="F16" s="129"/>
      <c r="G16" s="129"/>
      <c r="H16" s="122"/>
    </row>
    <row r="17" spans="1:8" s="33" customFormat="1" ht="18" customHeight="1">
      <c r="A17" s="129"/>
      <c r="B17" s="130"/>
      <c r="C17" s="129"/>
      <c r="D17" s="131"/>
      <c r="E17" s="129"/>
      <c r="F17" s="129"/>
      <c r="G17" s="129"/>
      <c r="H17" s="122"/>
    </row>
    <row r="18" spans="1:8" s="33" customFormat="1" ht="18" customHeight="1">
      <c r="A18" s="129"/>
      <c r="B18" s="130"/>
      <c r="C18" s="129"/>
      <c r="D18" s="131"/>
      <c r="E18" s="129"/>
      <c r="F18" s="129"/>
      <c r="G18" s="129"/>
      <c r="H18" s="122"/>
    </row>
    <row r="19" spans="1:8" s="33" customFormat="1" ht="18" customHeight="1">
      <c r="A19" s="129"/>
      <c r="B19" s="130"/>
      <c r="C19" s="129"/>
      <c r="D19" s="132"/>
      <c r="E19" s="129"/>
      <c r="F19" s="132"/>
      <c r="G19" s="129"/>
      <c r="H19" s="122"/>
    </row>
    <row r="20" spans="1:8" s="33" customFormat="1" ht="18" customHeight="1">
      <c r="A20" s="129"/>
      <c r="B20" s="130"/>
      <c r="C20" s="129"/>
      <c r="D20" s="132"/>
      <c r="E20" s="132"/>
      <c r="F20" s="132"/>
      <c r="G20" s="132"/>
      <c r="H20" s="122"/>
    </row>
    <row r="21" spans="1:8" s="33" customFormat="1" ht="29.25" customHeight="1">
      <c r="A21" s="185"/>
      <c r="B21" s="185"/>
      <c r="C21" s="133"/>
      <c r="D21" s="134"/>
      <c r="E21" s="134"/>
      <c r="F21" s="134"/>
      <c r="G21" s="134"/>
      <c r="H21" s="120"/>
    </row>
    <row r="22" spans="1:8" s="33" customFormat="1" ht="18" customHeight="1">
      <c r="A22" s="129"/>
      <c r="B22" s="130"/>
      <c r="C22" s="129"/>
      <c r="D22" s="129"/>
      <c r="E22" s="132"/>
      <c r="F22" s="132"/>
      <c r="G22" s="132"/>
      <c r="H22" s="122"/>
    </row>
    <row r="23" spans="1:8" s="33" customFormat="1" ht="18" customHeight="1">
      <c r="A23" s="129"/>
      <c r="B23" s="130"/>
      <c r="C23" s="129"/>
      <c r="D23" s="129"/>
      <c r="E23" s="129"/>
      <c r="F23" s="129"/>
      <c r="G23" s="129"/>
      <c r="H23" s="122"/>
    </row>
    <row r="24" spans="1:8" s="33" customFormat="1" ht="32.25" customHeight="1">
      <c r="A24" s="129"/>
      <c r="B24" s="135"/>
      <c r="C24" s="129"/>
      <c r="D24" s="129"/>
      <c r="E24" s="129"/>
      <c r="F24" s="129"/>
      <c r="G24" s="129"/>
      <c r="H24" s="122"/>
    </row>
    <row r="25" spans="1:8" s="33" customFormat="1" ht="18" customHeight="1">
      <c r="A25" s="129"/>
      <c r="B25" s="130"/>
      <c r="C25" s="129"/>
      <c r="D25" s="129"/>
      <c r="E25" s="129"/>
      <c r="F25" s="129"/>
      <c r="G25" s="129"/>
      <c r="H25" s="122"/>
    </row>
    <row r="26" spans="1:8" s="33" customFormat="1" ht="18" customHeight="1">
      <c r="A26" s="129"/>
      <c r="B26" s="130"/>
      <c r="C26" s="129"/>
      <c r="D26" s="132"/>
      <c r="E26" s="129"/>
      <c r="F26" s="129"/>
      <c r="G26" s="129"/>
      <c r="H26" s="122"/>
    </row>
    <row r="27" spans="1:8" s="33" customFormat="1" ht="18" customHeight="1">
      <c r="A27" s="129"/>
      <c r="B27" s="130"/>
      <c r="C27" s="129"/>
      <c r="D27" s="129"/>
      <c r="E27" s="129"/>
      <c r="F27" s="129"/>
      <c r="G27" s="129"/>
      <c r="H27" s="122"/>
    </row>
    <row r="28" spans="1:8" s="33" customFormat="1" ht="18" customHeight="1">
      <c r="A28" s="129"/>
      <c r="B28" s="130"/>
      <c r="C28" s="129"/>
      <c r="D28" s="129"/>
      <c r="E28" s="129"/>
      <c r="F28" s="129"/>
      <c r="G28" s="129"/>
      <c r="H28" s="122"/>
    </row>
    <row r="29" spans="1:8" ht="12.75">
      <c r="A29" s="54"/>
      <c r="B29" s="54"/>
      <c r="C29" s="54"/>
      <c r="D29" s="54"/>
      <c r="E29" s="54"/>
      <c r="F29" s="54"/>
      <c r="G29" s="54"/>
      <c r="H29" s="54"/>
    </row>
  </sheetData>
  <sheetProtection/>
  <mergeCells count="5">
    <mergeCell ref="A1:G1"/>
    <mergeCell ref="H5:H7"/>
    <mergeCell ref="A14:G14"/>
    <mergeCell ref="A15:G15"/>
    <mergeCell ref="A21:B21"/>
  </mergeCells>
  <printOptions/>
  <pageMargins left="0.7086614173228347" right="0.7086614173228347" top="1.14" bottom="0.7480314960629921" header="0.46" footer="0.31496062992125984"/>
  <pageSetup horizontalDpi="600" verticalDpi="600" orientation="portrait" paperSize="9" r:id="rId1"/>
  <headerFooter>
    <oddHeader xml:space="preserve">&amp;R&amp;"Arial,Pogrubiony"&amp;11Załącznik Nr 7&amp;"Arial,Normalny"&amp;10 do uchwały Nr      
Rady Miasta Radziejów z dnia 
w sprawie uchwalenia budżetu Miasta Radziejów na 2019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2018-11-13T16:24:33Z</cp:lastPrinted>
  <dcterms:created xsi:type="dcterms:W3CDTF">2011-11-10T14:00:20Z</dcterms:created>
  <dcterms:modified xsi:type="dcterms:W3CDTF">2018-11-13T16:26:20Z</dcterms:modified>
  <cp:category/>
  <cp:version/>
  <cp:contentType/>
  <cp:contentStatus/>
</cp:coreProperties>
</file>