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<sst xmlns="http://schemas.openxmlformats.org/spreadsheetml/2006/main" count="43" uniqueCount="41">
  <si>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Dział</t>
  </si>
  <si>
    <t>Rozdział</t>
  </si>
  <si>
    <t>§</t>
  </si>
  <si>
    <t>w tym:</t>
  </si>
  <si>
    <t>010</t>
  </si>
  <si>
    <t>z tego:</t>
  </si>
  <si>
    <t>4210</t>
  </si>
  <si>
    <t>4300</t>
  </si>
  <si>
    <t>4010</t>
  </si>
  <si>
    <t>4040</t>
  </si>
  <si>
    <t>4110</t>
  </si>
  <si>
    <t>4120</t>
  </si>
  <si>
    <t>w złotych</t>
  </si>
  <si>
    <t>1.</t>
  </si>
  <si>
    <t>2.</t>
  </si>
  <si>
    <t>3.</t>
  </si>
  <si>
    <t>4.</t>
  </si>
  <si>
    <t>5.</t>
  </si>
  <si>
    <t>Ogółem</t>
  </si>
  <si>
    <t>Dotacje
ogółem</t>
  </si>
  <si>
    <t>Wydatki
ogółem
(6+10)</t>
  </si>
  <si>
    <t>Wydatki
bieżące</t>
  </si>
  <si>
    <t>Wydatki
majątkowe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</si>
  <si>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</si>
  <si>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</si>
  <si>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</si>
  <si>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</si>
  <si>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</si>
  <si>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</si>
  <si>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</si>
  <si>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</si>
  <si>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0980</t>
  </si>
  <si>
    <t xml:space="preserve">wynagrodzenia i pochodne od wynagrodzeń </t>
  </si>
  <si>
    <t>Dochody i wydatki związane z realizacją zadań z zakresu administracji rządowej i innych zadań zleconych odrębnymi ustawami w 2018 r.</t>
  </si>
  <si>
    <t>85215</t>
  </si>
  <si>
    <t>0920</t>
  </si>
  <si>
    <t xml:space="preserve"> </t>
  </si>
  <si>
    <t xml:space="preserve">Kwota wykazana w kolumnie 4 została ustalona przez Wojewodę Kujawsko-Pomorskiego decyzją z dnia 9 lutego 2018r Nr WFB.I.3120.1.12018. </t>
  </si>
  <si>
    <t xml:space="preserve">Kwota wykazana w kolumnie 5 należna gminie w związku z realizacją zadań w rozdziale 85502 przyjęto na podstawie przewidywanego wykonania z ostatnich 3 lat.  </t>
  </si>
  <si>
    <t>85503</t>
  </si>
  <si>
    <t>85504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</si>
</sst>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4" fontId="6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3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zoomScalePageLayoutView="0" workbookViewId="0" topLeftCell="A46">
      <selection activeCell="I86" sqref="I86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5" customWidth="1"/>
  </cols>
  <sheetData>
    <row r="1" spans="1:8" ht="44.25" customHeight="1">
      <c r="A1" s="45" t="s">
        <v>33</v>
      </c>
      <c r="B1" s="45"/>
      <c r="C1" s="45"/>
      <c r="D1" s="45"/>
      <c r="E1" s="45"/>
      <c r="F1" s="45"/>
      <c r="G1" s="45"/>
      <c r="H1" s="45"/>
    </row>
    <row r="2" spans="1:8" ht="10.5" customHeight="1">
      <c r="A2" s="6"/>
      <c r="B2" s="6"/>
      <c r="C2" s="6"/>
      <c r="D2" s="6"/>
      <c r="E2" s="6"/>
      <c r="F2" s="6"/>
      <c r="H2" s="2" t="s">
        <v>12</v>
      </c>
    </row>
    <row r="3" spans="1:8" ht="12.75" customHeight="1">
      <c r="A3" s="46" t="s">
        <v>0</v>
      </c>
      <c r="B3" s="46" t="s">
        <v>1</v>
      </c>
      <c r="C3" s="46" t="s">
        <v>2</v>
      </c>
      <c r="D3" s="47" t="s">
        <v>19</v>
      </c>
      <c r="E3" s="47" t="s">
        <v>20</v>
      </c>
      <c r="F3" s="47" t="s">
        <v>5</v>
      </c>
      <c r="G3" s="47"/>
      <c r="H3" s="47"/>
    </row>
    <row r="4" spans="1:8" ht="12.75" customHeight="1">
      <c r="A4" s="46"/>
      <c r="B4" s="46"/>
      <c r="C4" s="46"/>
      <c r="D4" s="47"/>
      <c r="E4" s="47"/>
      <c r="F4" s="47" t="s">
        <v>21</v>
      </c>
      <c r="G4" s="7" t="s">
        <v>3</v>
      </c>
      <c r="H4" s="47" t="s">
        <v>22</v>
      </c>
    </row>
    <row r="5" spans="1:8" ht="45">
      <c r="A5" s="46"/>
      <c r="B5" s="46"/>
      <c r="C5" s="46"/>
      <c r="D5" s="47"/>
      <c r="E5" s="47"/>
      <c r="F5" s="47"/>
      <c r="G5" s="3" t="s">
        <v>32</v>
      </c>
      <c r="H5" s="47"/>
    </row>
    <row r="6" spans="1:8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10</v>
      </c>
    </row>
    <row r="7" spans="1:8" ht="18" customHeight="1">
      <c r="A7" s="26" t="s">
        <v>4</v>
      </c>
      <c r="B7" s="26" t="s">
        <v>23</v>
      </c>
      <c r="C7" s="10"/>
      <c r="D7" s="37">
        <f>SUM(D8:D14)</f>
        <v>12291.89</v>
      </c>
      <c r="E7" s="37">
        <f>SUM(E8:E14)</f>
        <v>12291.890000000001</v>
      </c>
      <c r="F7" s="37">
        <f>SUM(F8:F14)</f>
        <v>12291.890000000001</v>
      </c>
      <c r="G7" s="37">
        <f>SUM(G8:G14)</f>
        <v>119.64</v>
      </c>
      <c r="H7" s="37">
        <f>SUM(H8:H14)</f>
        <v>0</v>
      </c>
    </row>
    <row r="8" spans="1:24" s="4" customFormat="1" ht="18" customHeight="1">
      <c r="A8" s="27"/>
      <c r="B8" s="28"/>
      <c r="C8" s="28">
        <v>2010</v>
      </c>
      <c r="D8" s="38">
        <v>12291.89</v>
      </c>
      <c r="E8" s="38"/>
      <c r="F8" s="38"/>
      <c r="G8" s="38"/>
      <c r="H8" s="3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4" customFormat="1" ht="18" customHeight="1">
      <c r="A9" s="27"/>
      <c r="B9" s="28"/>
      <c r="C9" s="28">
        <v>4010</v>
      </c>
      <c r="D9" s="38"/>
      <c r="E9" s="38">
        <v>100</v>
      </c>
      <c r="F9" s="38">
        <v>100</v>
      </c>
      <c r="G9" s="38">
        <v>100</v>
      </c>
      <c r="H9" s="38">
        <v>0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4" customFormat="1" ht="18" customHeight="1">
      <c r="A10" s="27"/>
      <c r="B10" s="28"/>
      <c r="C10" s="28">
        <v>4110</v>
      </c>
      <c r="D10" s="38"/>
      <c r="E10" s="38">
        <v>17.19</v>
      </c>
      <c r="F10" s="38">
        <v>17.19</v>
      </c>
      <c r="G10" s="38">
        <v>17.19</v>
      </c>
      <c r="H10" s="38"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4" customFormat="1" ht="18" customHeight="1">
      <c r="A11" s="27"/>
      <c r="B11" s="28"/>
      <c r="C11" s="28">
        <v>4120</v>
      </c>
      <c r="D11" s="38"/>
      <c r="E11" s="38">
        <v>2.45</v>
      </c>
      <c r="F11" s="38">
        <v>2.45</v>
      </c>
      <c r="G11" s="38">
        <v>2.45</v>
      </c>
      <c r="H11" s="38">
        <v>0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s="4" customFormat="1" ht="18" customHeight="1">
      <c r="A12" s="27"/>
      <c r="B12" s="28"/>
      <c r="C12" s="28">
        <v>4210</v>
      </c>
      <c r="D12" s="38"/>
      <c r="E12" s="38">
        <v>19.98</v>
      </c>
      <c r="F12" s="38">
        <v>19.98</v>
      </c>
      <c r="G12" s="38">
        <v>0</v>
      </c>
      <c r="H12" s="38">
        <v>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s="4" customFormat="1" ht="18" customHeight="1">
      <c r="A13" s="27"/>
      <c r="B13" s="28"/>
      <c r="C13" s="28">
        <v>4300</v>
      </c>
      <c r="D13" s="38"/>
      <c r="E13" s="38">
        <v>101.4</v>
      </c>
      <c r="F13" s="38">
        <v>101.4</v>
      </c>
      <c r="G13" s="38">
        <v>0</v>
      </c>
      <c r="H13" s="38"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4" customFormat="1" ht="18" customHeight="1">
      <c r="A14" s="27"/>
      <c r="B14" s="28"/>
      <c r="C14" s="28">
        <v>4430</v>
      </c>
      <c r="D14" s="38"/>
      <c r="E14" s="38">
        <v>12050.87</v>
      </c>
      <c r="F14" s="38">
        <v>12050.87</v>
      </c>
      <c r="G14" s="38">
        <v>0</v>
      </c>
      <c r="H14" s="38"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8" ht="18" customHeight="1">
      <c r="A15" s="9">
        <v>750</v>
      </c>
      <c r="B15" s="10"/>
      <c r="C15" s="10"/>
      <c r="D15" s="37">
        <f>SUM(D16)</f>
        <v>141800</v>
      </c>
      <c r="E15" s="37">
        <f>SUM(E16)</f>
        <v>141800</v>
      </c>
      <c r="F15" s="37">
        <f>SUM(F16)</f>
        <v>141800</v>
      </c>
      <c r="G15" s="37">
        <f>SUM(G16)</f>
        <v>141100</v>
      </c>
      <c r="H15" s="37">
        <f>SUM(H16)</f>
        <v>0</v>
      </c>
    </row>
    <row r="16" spans="1:24" s="14" customFormat="1" ht="18" customHeight="1">
      <c r="A16" s="11"/>
      <c r="B16" s="12">
        <v>75011</v>
      </c>
      <c r="C16" s="12"/>
      <c r="D16" s="39">
        <f>SUM(D17:D21)</f>
        <v>141800</v>
      </c>
      <c r="E16" s="39">
        <f>SUM(E17:E25)</f>
        <v>141800</v>
      </c>
      <c r="F16" s="39">
        <f>SUM(F17:F25)</f>
        <v>141800</v>
      </c>
      <c r="G16" s="39">
        <f>SUM(G17:G25)</f>
        <v>141100</v>
      </c>
      <c r="H16" s="39">
        <f>SUM(H17:H21)</f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14" customFormat="1" ht="18" customHeight="1">
      <c r="A17" s="11"/>
      <c r="B17" s="12"/>
      <c r="C17" s="12">
        <v>2010</v>
      </c>
      <c r="D17" s="39">
        <f>141100+700</f>
        <v>141800</v>
      </c>
      <c r="E17" s="39"/>
      <c r="F17" s="39"/>
      <c r="G17" s="39"/>
      <c r="H17" s="3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14" customFormat="1" ht="18" customHeight="1">
      <c r="A18" s="11"/>
      <c r="B18" s="12"/>
      <c r="C18" s="12">
        <v>4010</v>
      </c>
      <c r="D18" s="39"/>
      <c r="E18" s="39">
        <f>109032+0.26</f>
        <v>109032.26</v>
      </c>
      <c r="F18" s="39">
        <f>109032+0.26</f>
        <v>109032.26</v>
      </c>
      <c r="G18" s="39">
        <f>109032+0.26</f>
        <v>109032.26</v>
      </c>
      <c r="H18" s="39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14" customFormat="1" ht="18" customHeight="1">
      <c r="A19" s="11"/>
      <c r="B19" s="12"/>
      <c r="C19" s="12">
        <v>4040</v>
      </c>
      <c r="D19" s="39"/>
      <c r="E19" s="40">
        <f>8955-0.26</f>
        <v>8954.74</v>
      </c>
      <c r="F19" s="40">
        <f>8955-0.26</f>
        <v>8954.74</v>
      </c>
      <c r="G19" s="40">
        <f>8955-0.26</f>
        <v>8954.74</v>
      </c>
      <c r="H19" s="39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14" customFormat="1" ht="18" customHeight="1">
      <c r="A20" s="11"/>
      <c r="B20" s="12"/>
      <c r="C20" s="12">
        <v>4110</v>
      </c>
      <c r="D20" s="39"/>
      <c r="E20" s="39">
        <v>20261</v>
      </c>
      <c r="F20" s="39">
        <v>20261</v>
      </c>
      <c r="G20" s="39">
        <v>20261</v>
      </c>
      <c r="H20" s="39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14" customFormat="1" ht="18" customHeight="1">
      <c r="A21" s="11"/>
      <c r="B21" s="12"/>
      <c r="C21" s="12">
        <v>4120</v>
      </c>
      <c r="D21" s="39"/>
      <c r="E21" s="39">
        <v>2852</v>
      </c>
      <c r="F21" s="39">
        <v>2852</v>
      </c>
      <c r="G21" s="39">
        <v>2852</v>
      </c>
      <c r="H21" s="39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4" customFormat="1" ht="18" customHeight="1" hidden="1">
      <c r="A22" s="11"/>
      <c r="B22" s="12"/>
      <c r="C22" s="12">
        <v>4210</v>
      </c>
      <c r="D22" s="39"/>
      <c r="E22" s="39">
        <v>0</v>
      </c>
      <c r="F22" s="39">
        <v>0</v>
      </c>
      <c r="G22" s="39">
        <v>0</v>
      </c>
      <c r="H22" s="39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14" customFormat="1" ht="18" customHeight="1" hidden="1">
      <c r="A23" s="11"/>
      <c r="B23" s="12"/>
      <c r="C23" s="12">
        <v>4300</v>
      </c>
      <c r="D23" s="39"/>
      <c r="E23" s="39">
        <v>0</v>
      </c>
      <c r="F23" s="39">
        <v>0</v>
      </c>
      <c r="G23" s="39">
        <v>0</v>
      </c>
      <c r="H23" s="39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14" customFormat="1" ht="18" customHeight="1" hidden="1">
      <c r="A24" s="11"/>
      <c r="B24" s="12"/>
      <c r="C24" s="12">
        <v>4380</v>
      </c>
      <c r="D24" s="39"/>
      <c r="E24" s="39">
        <v>0</v>
      </c>
      <c r="F24" s="39">
        <v>0</v>
      </c>
      <c r="G24" s="39">
        <v>0</v>
      </c>
      <c r="H24" s="39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14" customFormat="1" ht="18" customHeight="1">
      <c r="A25" s="11"/>
      <c r="B25" s="12"/>
      <c r="C25" s="12">
        <v>4440</v>
      </c>
      <c r="D25" s="39"/>
      <c r="E25" s="39">
        <v>700</v>
      </c>
      <c r="F25" s="39">
        <v>700</v>
      </c>
      <c r="G25" s="39">
        <v>0</v>
      </c>
      <c r="H25" s="39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14" customFormat="1" ht="18" customHeight="1">
      <c r="A26" s="15">
        <v>751</v>
      </c>
      <c r="B26" s="16"/>
      <c r="C26" s="16"/>
      <c r="D26" s="41">
        <f>D27</f>
        <v>1350</v>
      </c>
      <c r="E26" s="41">
        <f>E27</f>
        <v>1350</v>
      </c>
      <c r="F26" s="41">
        <f>F27</f>
        <v>1350</v>
      </c>
      <c r="G26" s="41">
        <f>G27</f>
        <v>1293</v>
      </c>
      <c r="H26" s="41">
        <f>H27</f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14" customFormat="1" ht="18" customHeight="1">
      <c r="A27" s="11"/>
      <c r="B27" s="12">
        <v>75101</v>
      </c>
      <c r="C27" s="12"/>
      <c r="D27" s="39">
        <v>1350</v>
      </c>
      <c r="E27" s="39">
        <f>SUM(E29:E32)</f>
        <v>1350</v>
      </c>
      <c r="F27" s="39">
        <f>SUM(F29:F32)</f>
        <v>1350</v>
      </c>
      <c r="G27" s="39">
        <f>SUM(G29:G32)</f>
        <v>1293</v>
      </c>
      <c r="H27" s="39">
        <f>SUM(H29:H32)</f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14" customFormat="1" ht="18" customHeight="1">
      <c r="A28" s="11"/>
      <c r="B28" s="12"/>
      <c r="C28" s="12">
        <v>2010</v>
      </c>
      <c r="D28" s="39">
        <v>1350</v>
      </c>
      <c r="E28" s="39"/>
      <c r="F28" s="39"/>
      <c r="G28" s="39"/>
      <c r="H28" s="3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14" customFormat="1" ht="18" customHeight="1">
      <c r="A29" s="11"/>
      <c r="B29" s="12"/>
      <c r="C29" s="12" t="s">
        <v>8</v>
      </c>
      <c r="D29" s="39"/>
      <c r="E29" s="39">
        <v>1080</v>
      </c>
      <c r="F29" s="39">
        <v>1080</v>
      </c>
      <c r="G29" s="39">
        <v>1080</v>
      </c>
      <c r="H29" s="39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14" customFormat="1" ht="18" customHeight="1">
      <c r="A30" s="11"/>
      <c r="B30" s="12"/>
      <c r="C30" s="12">
        <v>4110</v>
      </c>
      <c r="D30" s="39"/>
      <c r="E30" s="39">
        <v>186</v>
      </c>
      <c r="F30" s="39">
        <v>186</v>
      </c>
      <c r="G30" s="39">
        <v>186</v>
      </c>
      <c r="H30" s="39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14" customFormat="1" ht="18" customHeight="1">
      <c r="A31" s="11"/>
      <c r="B31" s="12"/>
      <c r="C31" s="12">
        <v>4120</v>
      </c>
      <c r="D31" s="39"/>
      <c r="E31" s="39">
        <v>27</v>
      </c>
      <c r="F31" s="39">
        <v>27</v>
      </c>
      <c r="G31" s="39">
        <v>27</v>
      </c>
      <c r="H31" s="39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14" customFormat="1" ht="18" customHeight="1">
      <c r="A32" s="11"/>
      <c r="B32" s="12"/>
      <c r="C32" s="12">
        <v>4300</v>
      </c>
      <c r="D32" s="39"/>
      <c r="E32" s="39">
        <v>57</v>
      </c>
      <c r="F32" s="39">
        <v>57</v>
      </c>
      <c r="G32" s="39">
        <v>0</v>
      </c>
      <c r="H32" s="39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21" customFormat="1" ht="18" customHeight="1">
      <c r="A33" s="15">
        <v>801</v>
      </c>
      <c r="B33" s="16"/>
      <c r="C33" s="16"/>
      <c r="D33" s="41">
        <f>D34+D35+D36</f>
        <v>52410.54</v>
      </c>
      <c r="E33" s="41">
        <f>E34+E35+E36</f>
        <v>52410.54</v>
      </c>
      <c r="F33" s="41">
        <f>F34+F35+F36</f>
        <v>52410.54</v>
      </c>
      <c r="G33" s="41">
        <f>G34+G35+G36</f>
        <v>0</v>
      </c>
      <c r="H33" s="41">
        <f>H34+H35+H36</f>
        <v>0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s="14" customFormat="1" ht="18" customHeight="1">
      <c r="A34" s="11"/>
      <c r="B34" s="12">
        <v>2010</v>
      </c>
      <c r="C34" s="12"/>
      <c r="D34" s="39">
        <v>52410.54</v>
      </c>
      <c r="E34" s="39"/>
      <c r="F34" s="39"/>
      <c r="G34" s="39"/>
      <c r="H34" s="3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14" customFormat="1" ht="18" customHeight="1">
      <c r="A35" s="11"/>
      <c r="B35" s="12"/>
      <c r="C35" s="12">
        <v>4210</v>
      </c>
      <c r="D35" s="39"/>
      <c r="E35" s="39">
        <v>518.91</v>
      </c>
      <c r="F35" s="39">
        <v>518.91</v>
      </c>
      <c r="G35" s="39">
        <v>0</v>
      </c>
      <c r="H35" s="39"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14" customFormat="1" ht="18" customHeight="1">
      <c r="A36" s="11"/>
      <c r="B36" s="12"/>
      <c r="C36" s="12">
        <v>4240</v>
      </c>
      <c r="D36" s="39"/>
      <c r="E36" s="39">
        <v>51891.63</v>
      </c>
      <c r="F36" s="39">
        <v>51891.63</v>
      </c>
      <c r="G36" s="39">
        <v>0</v>
      </c>
      <c r="H36" s="39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21" customFormat="1" ht="18" customHeight="1">
      <c r="A37" s="18">
        <v>852</v>
      </c>
      <c r="B37" s="19"/>
      <c r="C37" s="19"/>
      <c r="D37" s="41">
        <f>SUM(D38,D41,D45)</f>
        <v>53933.36</v>
      </c>
      <c r="E37" s="41">
        <f>SUM(E38,E41,E45)</f>
        <v>53933.36</v>
      </c>
      <c r="F37" s="41">
        <f>SUM(F38,F41,F45)</f>
        <v>53933.36</v>
      </c>
      <c r="G37" s="41">
        <f>SUM(G38,G41,G45)</f>
        <v>20241</v>
      </c>
      <c r="H37" s="41">
        <f>SUM(H50,H72,H67,H76)</f>
        <v>0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23" customFormat="1" ht="18" customHeight="1">
      <c r="A38" s="13"/>
      <c r="B38" s="24">
        <v>85213</v>
      </c>
      <c r="C38" s="12"/>
      <c r="D38" s="39">
        <f>D39+D40</f>
        <v>33000</v>
      </c>
      <c r="E38" s="39">
        <f>E39+E40</f>
        <v>33000</v>
      </c>
      <c r="F38" s="39">
        <f>F39+F40</f>
        <v>33000</v>
      </c>
      <c r="G38" s="39">
        <f>G39+G40</f>
        <v>0</v>
      </c>
      <c r="H38" s="39">
        <f>H39+H40</f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s="23" customFormat="1" ht="18" customHeight="1">
      <c r="A39" s="13"/>
      <c r="B39" s="11"/>
      <c r="C39" s="12">
        <v>2010</v>
      </c>
      <c r="D39" s="39">
        <v>33000</v>
      </c>
      <c r="E39" s="39"/>
      <c r="F39" s="39"/>
      <c r="G39" s="39"/>
      <c r="H39" s="39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s="23" customFormat="1" ht="18" customHeight="1">
      <c r="A40" s="13"/>
      <c r="B40" s="11"/>
      <c r="C40" s="12">
        <v>4130</v>
      </c>
      <c r="D40" s="39"/>
      <c r="E40" s="39">
        <v>33000</v>
      </c>
      <c r="F40" s="39">
        <v>33000</v>
      </c>
      <c r="G40" s="39">
        <v>0</v>
      </c>
      <c r="H40" s="39"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s="23" customFormat="1" ht="18" customHeight="1">
      <c r="A41" s="13"/>
      <c r="B41" s="24" t="s">
        <v>34</v>
      </c>
      <c r="C41" s="12"/>
      <c r="D41" s="39">
        <f>D42+D43+D44</f>
        <v>692.36</v>
      </c>
      <c r="E41" s="39">
        <f>E42+E43+E44</f>
        <v>692.36</v>
      </c>
      <c r="F41" s="39">
        <f>F42+F43+F44</f>
        <v>692.36</v>
      </c>
      <c r="G41" s="39">
        <f>G42+G43+G44</f>
        <v>0</v>
      </c>
      <c r="H41" s="39">
        <f>H42+H43+H44</f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s="23" customFormat="1" ht="18" customHeight="1">
      <c r="A42" s="13"/>
      <c r="B42" s="11"/>
      <c r="C42" s="12">
        <v>2010</v>
      </c>
      <c r="D42" s="39">
        <f>452.02+240.34</f>
        <v>692.36</v>
      </c>
      <c r="E42" s="39"/>
      <c r="F42" s="39"/>
      <c r="G42" s="39"/>
      <c r="H42" s="39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s="23" customFormat="1" ht="18" customHeight="1">
      <c r="A43" s="13"/>
      <c r="B43" s="11"/>
      <c r="C43" s="12">
        <v>3110</v>
      </c>
      <c r="D43" s="39"/>
      <c r="E43" s="39">
        <f>443.16+235.62</f>
        <v>678.78</v>
      </c>
      <c r="F43" s="39">
        <f>443.16+235.62</f>
        <v>678.78</v>
      </c>
      <c r="G43" s="39">
        <v>0</v>
      </c>
      <c r="H43" s="39"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s="23" customFormat="1" ht="18" customHeight="1">
      <c r="A44" s="13"/>
      <c r="B44" s="11"/>
      <c r="C44" s="12">
        <v>4210</v>
      </c>
      <c r="D44" s="39"/>
      <c r="E44" s="39">
        <f>8.86+4.72</f>
        <v>13.579999999999998</v>
      </c>
      <c r="F44" s="39">
        <f>8.86+4.72</f>
        <v>13.579999999999998</v>
      </c>
      <c r="G44" s="39">
        <v>0</v>
      </c>
      <c r="H44" s="39"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s="23" customFormat="1" ht="18" customHeight="1">
      <c r="A45" s="13"/>
      <c r="B45" s="24">
        <v>85228</v>
      </c>
      <c r="C45" s="12"/>
      <c r="D45" s="39">
        <f>D46+D47+D48</f>
        <v>20241</v>
      </c>
      <c r="E45" s="39">
        <f>E46+E47+E48</f>
        <v>20241</v>
      </c>
      <c r="F45" s="39">
        <f>F46+F47+F48</f>
        <v>20241</v>
      </c>
      <c r="G45" s="39">
        <f>G46+G47+G48</f>
        <v>20241</v>
      </c>
      <c r="H45" s="39">
        <f>H46+H47+H48</f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s="23" customFormat="1" ht="18" customHeight="1">
      <c r="A46" s="13"/>
      <c r="B46" s="11"/>
      <c r="C46" s="12">
        <v>2010</v>
      </c>
      <c r="D46" s="39">
        <f>7000+5660+7581</f>
        <v>20241</v>
      </c>
      <c r="E46" s="39"/>
      <c r="F46" s="39"/>
      <c r="G46" s="39"/>
      <c r="H46" s="39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s="23" customFormat="1" ht="18" customHeight="1">
      <c r="A47" s="13"/>
      <c r="B47" s="11"/>
      <c r="C47" s="12">
        <v>4110</v>
      </c>
      <c r="D47" s="39"/>
      <c r="E47" s="39">
        <f>500+260</f>
        <v>760</v>
      </c>
      <c r="F47" s="39">
        <f>500+260</f>
        <v>760</v>
      </c>
      <c r="G47" s="39">
        <f>500+260</f>
        <v>760</v>
      </c>
      <c r="H47" s="39"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s="23" customFormat="1" ht="18" customHeight="1">
      <c r="A48" s="13"/>
      <c r="B48" s="11"/>
      <c r="C48" s="12">
        <v>4170</v>
      </c>
      <c r="D48" s="39"/>
      <c r="E48" s="39">
        <f>6500+5400+7581</f>
        <v>19481</v>
      </c>
      <c r="F48" s="39">
        <f>6500+5400+7581</f>
        <v>19481</v>
      </c>
      <c r="G48" s="39">
        <f>6500+5400+7581</f>
        <v>19481</v>
      </c>
      <c r="H48" s="39"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s="21" customFormat="1" ht="18" customHeight="1">
      <c r="A49" s="18">
        <v>855</v>
      </c>
      <c r="B49" s="19"/>
      <c r="C49" s="19"/>
      <c r="D49" s="41">
        <f>D50+D63+D77+D80</f>
        <v>5911371.46</v>
      </c>
      <c r="E49" s="41">
        <f>E50+E63+E77+E80</f>
        <v>5911371.46</v>
      </c>
      <c r="F49" s="41">
        <f>F50+F63+F77+F80</f>
        <v>5911371.46</v>
      </c>
      <c r="G49" s="41">
        <f>G50+G63+G77+G80</f>
        <v>305969</v>
      </c>
      <c r="H49" s="41">
        <f>H50+H63+H77+H80</f>
        <v>0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4" customFormat="1" ht="18" customHeight="1">
      <c r="A50" s="17"/>
      <c r="B50" s="12">
        <v>85501</v>
      </c>
      <c r="C50" s="12"/>
      <c r="D50" s="39">
        <f>SUM(D51:D62)</f>
        <v>2880000</v>
      </c>
      <c r="E50" s="39">
        <f>SUM(E51:E62)</f>
        <v>2880000</v>
      </c>
      <c r="F50" s="39">
        <f>SUM(F51:F62)</f>
        <v>2880000</v>
      </c>
      <c r="G50" s="39">
        <f>SUM(G51:G62)</f>
        <v>39067</v>
      </c>
      <c r="H50" s="39">
        <f>SUM(H51:H62)</f>
        <v>0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23" customFormat="1" ht="18" customHeight="1">
      <c r="A51" s="13"/>
      <c r="B51" s="11"/>
      <c r="C51" s="12">
        <v>2060</v>
      </c>
      <c r="D51" s="39">
        <v>2880000</v>
      </c>
      <c r="E51" s="39"/>
      <c r="F51" s="39"/>
      <c r="G51" s="39"/>
      <c r="H51" s="39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s="23" customFormat="1" ht="18" customHeight="1">
      <c r="A52" s="13"/>
      <c r="B52" s="11"/>
      <c r="C52" s="12">
        <v>3110</v>
      </c>
      <c r="D52" s="39"/>
      <c r="E52" s="39">
        <v>2837438</v>
      </c>
      <c r="F52" s="39">
        <v>2837438</v>
      </c>
      <c r="G52" s="39">
        <v>0</v>
      </c>
      <c r="H52" s="39"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s="23" customFormat="1" ht="18" customHeight="1">
      <c r="A53" s="13"/>
      <c r="B53" s="11"/>
      <c r="C53" s="12" t="s">
        <v>8</v>
      </c>
      <c r="D53" s="39"/>
      <c r="E53" s="39">
        <v>29986</v>
      </c>
      <c r="F53" s="39">
        <v>29986</v>
      </c>
      <c r="G53" s="39">
        <v>29986</v>
      </c>
      <c r="H53" s="39"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s="23" customFormat="1" ht="18" customHeight="1">
      <c r="A54" s="13"/>
      <c r="B54" s="11"/>
      <c r="C54" s="12" t="s">
        <v>9</v>
      </c>
      <c r="D54" s="39"/>
      <c r="E54" s="39">
        <v>2894</v>
      </c>
      <c r="F54" s="39">
        <v>2894</v>
      </c>
      <c r="G54" s="39">
        <v>2894</v>
      </c>
      <c r="H54" s="39"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s="23" customFormat="1" ht="18" customHeight="1">
      <c r="A55" s="13"/>
      <c r="B55" s="11"/>
      <c r="C55" s="12" t="s">
        <v>10</v>
      </c>
      <c r="D55" s="39"/>
      <c r="E55" s="39">
        <v>5663</v>
      </c>
      <c r="F55" s="39">
        <v>5663</v>
      </c>
      <c r="G55" s="39">
        <v>5663</v>
      </c>
      <c r="H55" s="39"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s="23" customFormat="1" ht="18" customHeight="1">
      <c r="A56" s="13"/>
      <c r="B56" s="11"/>
      <c r="C56" s="12" t="s">
        <v>11</v>
      </c>
      <c r="D56" s="39"/>
      <c r="E56" s="39">
        <v>524</v>
      </c>
      <c r="F56" s="39">
        <v>524</v>
      </c>
      <c r="G56" s="39">
        <v>524</v>
      </c>
      <c r="H56" s="39"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s="23" customFormat="1" ht="18" customHeight="1">
      <c r="A57" s="13"/>
      <c r="B57" s="11"/>
      <c r="C57" s="12" t="s">
        <v>6</v>
      </c>
      <c r="D57" s="39"/>
      <c r="E57" s="39">
        <v>766</v>
      </c>
      <c r="F57" s="39">
        <v>766</v>
      </c>
      <c r="G57" s="39">
        <v>0</v>
      </c>
      <c r="H57" s="39"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s="23" customFormat="1" ht="18" customHeight="1">
      <c r="A58" s="13"/>
      <c r="B58" s="11"/>
      <c r="C58" s="12" t="s">
        <v>7</v>
      </c>
      <c r="D58" s="39"/>
      <c r="E58" s="39">
        <v>1200</v>
      </c>
      <c r="F58" s="39">
        <v>1200</v>
      </c>
      <c r="G58" s="39">
        <v>0</v>
      </c>
      <c r="H58" s="39"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s="23" customFormat="1" ht="18" customHeight="1">
      <c r="A59" s="13"/>
      <c r="B59" s="11"/>
      <c r="C59" s="12">
        <v>4360</v>
      </c>
      <c r="D59" s="39"/>
      <c r="E59" s="39">
        <v>333</v>
      </c>
      <c r="F59" s="39">
        <v>333</v>
      </c>
      <c r="G59" s="39">
        <v>0</v>
      </c>
      <c r="H59" s="39"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s="23" customFormat="1" ht="18" customHeight="1">
      <c r="A60" s="13"/>
      <c r="B60" s="11"/>
      <c r="C60" s="12">
        <v>4410</v>
      </c>
      <c r="D60" s="39"/>
      <c r="E60" s="39">
        <v>200</v>
      </c>
      <c r="F60" s="39">
        <v>200</v>
      </c>
      <c r="G60" s="39">
        <v>0</v>
      </c>
      <c r="H60" s="39"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s="23" customFormat="1" ht="18" customHeight="1">
      <c r="A61" s="13"/>
      <c r="B61" s="11"/>
      <c r="C61" s="12">
        <v>4440</v>
      </c>
      <c r="D61" s="39"/>
      <c r="E61" s="39">
        <v>693</v>
      </c>
      <c r="F61" s="39">
        <v>693</v>
      </c>
      <c r="G61" s="39">
        <v>0</v>
      </c>
      <c r="H61" s="39"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s="23" customFormat="1" ht="18" customHeight="1">
      <c r="A62" s="13"/>
      <c r="B62" s="11"/>
      <c r="C62" s="12">
        <v>4700</v>
      </c>
      <c r="D62" s="39"/>
      <c r="E62" s="39">
        <v>303</v>
      </c>
      <c r="F62" s="39">
        <v>303</v>
      </c>
      <c r="G62" s="39">
        <v>0</v>
      </c>
      <c r="H62" s="39"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s="23" customFormat="1" ht="18" customHeight="1">
      <c r="A63" s="13"/>
      <c r="B63" s="24">
        <v>85502</v>
      </c>
      <c r="C63" s="12"/>
      <c r="D63" s="39">
        <f>SUM(D64:D76)</f>
        <v>3024400</v>
      </c>
      <c r="E63" s="39">
        <f>SUM(E64:E76)</f>
        <v>3024400</v>
      </c>
      <c r="F63" s="39">
        <f>SUM(F64:F76)</f>
        <v>3024400</v>
      </c>
      <c r="G63" s="39">
        <f>SUM(G64:G76)</f>
        <v>261446</v>
      </c>
      <c r="H63" s="39">
        <f>SUM(H64:H76)</f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s="23" customFormat="1" ht="18" customHeight="1">
      <c r="A64" s="13"/>
      <c r="B64" s="11"/>
      <c r="C64" s="12">
        <v>2010</v>
      </c>
      <c r="D64" s="39">
        <v>3024400</v>
      </c>
      <c r="E64" s="39">
        <v>0</v>
      </c>
      <c r="F64" s="39">
        <v>0</v>
      </c>
      <c r="G64" s="39">
        <v>0</v>
      </c>
      <c r="H64" s="39"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s="23" customFormat="1" ht="18" customHeight="1">
      <c r="A65" s="13"/>
      <c r="B65" s="11"/>
      <c r="C65" s="12">
        <v>3110</v>
      </c>
      <c r="D65" s="39"/>
      <c r="E65" s="39">
        <v>2756311</v>
      </c>
      <c r="F65" s="39">
        <v>2756311</v>
      </c>
      <c r="G65" s="39">
        <v>0</v>
      </c>
      <c r="H65" s="39"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s="23" customFormat="1" ht="18" customHeight="1">
      <c r="A66" s="13"/>
      <c r="B66" s="11"/>
      <c r="C66" s="12">
        <v>4010</v>
      </c>
      <c r="D66" s="39"/>
      <c r="E66" s="39">
        <v>64160</v>
      </c>
      <c r="F66" s="39">
        <v>64160</v>
      </c>
      <c r="G66" s="39">
        <v>64160</v>
      </c>
      <c r="H66" s="39"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s="23" customFormat="1" ht="18" customHeight="1">
      <c r="A67" s="13"/>
      <c r="B67" s="24"/>
      <c r="C67" s="12">
        <v>4040</v>
      </c>
      <c r="D67" s="39"/>
      <c r="E67" s="39">
        <v>4748</v>
      </c>
      <c r="F67" s="39">
        <v>4748</v>
      </c>
      <c r="G67" s="39">
        <v>4748</v>
      </c>
      <c r="H67" s="39">
        <f>H68+H71</f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s="23" customFormat="1" ht="18" customHeight="1">
      <c r="A68" s="13"/>
      <c r="B68" s="11"/>
      <c r="C68" s="12">
        <v>4110</v>
      </c>
      <c r="D68" s="39"/>
      <c r="E68" s="39">
        <v>191866</v>
      </c>
      <c r="F68" s="39">
        <v>191866</v>
      </c>
      <c r="G68" s="39">
        <v>191866</v>
      </c>
      <c r="H68" s="39"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s="23" customFormat="1" ht="18" customHeight="1">
      <c r="A69" s="13"/>
      <c r="B69" s="11"/>
      <c r="C69" s="12">
        <v>4120</v>
      </c>
      <c r="D69" s="39"/>
      <c r="E69" s="39">
        <v>172</v>
      </c>
      <c r="F69" s="39">
        <v>172</v>
      </c>
      <c r="G69" s="39">
        <v>172</v>
      </c>
      <c r="H69" s="39"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s="23" customFormat="1" ht="18" customHeight="1">
      <c r="A70" s="13"/>
      <c r="B70" s="11"/>
      <c r="C70" s="12">
        <v>4170</v>
      </c>
      <c r="D70" s="39"/>
      <c r="E70" s="39">
        <v>500</v>
      </c>
      <c r="F70" s="39">
        <v>500</v>
      </c>
      <c r="G70" s="39">
        <v>500</v>
      </c>
      <c r="H70" s="39"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s="23" customFormat="1" ht="18" customHeight="1">
      <c r="A71" s="13"/>
      <c r="B71" s="11"/>
      <c r="C71" s="12">
        <v>4210</v>
      </c>
      <c r="D71" s="39"/>
      <c r="E71" s="39">
        <v>1221</v>
      </c>
      <c r="F71" s="39">
        <v>1221</v>
      </c>
      <c r="G71" s="39">
        <v>0</v>
      </c>
      <c r="H71" s="39"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s="23" customFormat="1" ht="18" customHeight="1">
      <c r="A72" s="13"/>
      <c r="B72" s="24"/>
      <c r="C72" s="12">
        <v>4280</v>
      </c>
      <c r="D72" s="39"/>
      <c r="E72" s="39">
        <v>240</v>
      </c>
      <c r="F72" s="39">
        <v>240</v>
      </c>
      <c r="G72" s="39">
        <v>0</v>
      </c>
      <c r="H72" s="39">
        <f>H73+H74+H75</f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24" s="23" customFormat="1" ht="18" customHeight="1">
      <c r="A73" s="13"/>
      <c r="B73" s="11"/>
      <c r="C73" s="12">
        <v>4300</v>
      </c>
      <c r="D73" s="39"/>
      <c r="E73" s="39">
        <v>2487</v>
      </c>
      <c r="F73" s="39">
        <v>2487</v>
      </c>
      <c r="G73" s="39">
        <v>0</v>
      </c>
      <c r="H73" s="39"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</row>
    <row r="74" spans="1:24" s="23" customFormat="1" ht="18" customHeight="1">
      <c r="A74" s="13"/>
      <c r="B74" s="11"/>
      <c r="C74" s="12">
        <v>4360</v>
      </c>
      <c r="D74" s="39"/>
      <c r="E74" s="39">
        <v>620</v>
      </c>
      <c r="F74" s="39">
        <v>620</v>
      </c>
      <c r="G74" s="39">
        <v>0</v>
      </c>
      <c r="H74" s="39"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s="23" customFormat="1" ht="18" customHeight="1" hidden="1">
      <c r="A75" s="13"/>
      <c r="B75" s="11"/>
      <c r="C75" s="12">
        <v>4410</v>
      </c>
      <c r="D75" s="39"/>
      <c r="E75" s="39">
        <v>0</v>
      </c>
      <c r="F75" s="39">
        <v>0</v>
      </c>
      <c r="G75" s="39">
        <v>0</v>
      </c>
      <c r="H75" s="39"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</row>
    <row r="76" spans="1:8" s="22" customFormat="1" ht="18" customHeight="1">
      <c r="A76" s="13"/>
      <c r="B76" s="24"/>
      <c r="C76" s="12">
        <v>4440</v>
      </c>
      <c r="D76" s="42"/>
      <c r="E76" s="42">
        <v>2075</v>
      </c>
      <c r="F76" s="42">
        <v>2075</v>
      </c>
      <c r="G76" s="42">
        <v>0</v>
      </c>
      <c r="H76" s="42">
        <v>0</v>
      </c>
    </row>
    <row r="77" spans="1:8" s="22" customFormat="1" ht="18" customHeight="1">
      <c r="A77" s="13"/>
      <c r="B77" s="24" t="s">
        <v>39</v>
      </c>
      <c r="C77" s="12"/>
      <c r="D77" s="42">
        <f>D78+D79</f>
        <v>151.46</v>
      </c>
      <c r="E77" s="42">
        <f>E78+E79</f>
        <v>151.46</v>
      </c>
      <c r="F77" s="42">
        <f>F78+F79</f>
        <v>151.46</v>
      </c>
      <c r="G77" s="42">
        <f>G78+G79</f>
        <v>0</v>
      </c>
      <c r="H77" s="42">
        <f>H78+H79</f>
        <v>0</v>
      </c>
    </row>
    <row r="78" spans="1:8" s="22" customFormat="1" ht="18" customHeight="1">
      <c r="A78" s="13"/>
      <c r="B78" s="24"/>
      <c r="C78" s="12">
        <v>2010</v>
      </c>
      <c r="D78" s="42">
        <v>151.46</v>
      </c>
      <c r="E78" s="42"/>
      <c r="F78" s="42"/>
      <c r="G78" s="42"/>
      <c r="H78" s="42"/>
    </row>
    <row r="79" spans="1:8" s="22" customFormat="1" ht="18" customHeight="1">
      <c r="A79" s="13"/>
      <c r="B79" s="24"/>
      <c r="C79" s="12">
        <v>4210</v>
      </c>
      <c r="D79" s="42"/>
      <c r="E79" s="42">
        <v>151.46</v>
      </c>
      <c r="F79" s="42">
        <v>151.46</v>
      </c>
      <c r="G79" s="42">
        <v>0</v>
      </c>
      <c r="H79" s="42">
        <v>0</v>
      </c>
    </row>
    <row r="80" spans="1:8" s="22" customFormat="1" ht="18" customHeight="1">
      <c r="A80" s="57"/>
      <c r="B80" s="58" t="s">
        <v>40</v>
      </c>
      <c r="C80" s="28"/>
      <c r="D80" s="59">
        <f>D81</f>
        <v>6820</v>
      </c>
      <c r="E80" s="59">
        <f>E82+E83+E84+E85+E86</f>
        <v>6820</v>
      </c>
      <c r="F80" s="59">
        <f>F82+F83+F84+F85+F86</f>
        <v>6820</v>
      </c>
      <c r="G80" s="59">
        <f>G82+G83+G84+G85+G86</f>
        <v>5456</v>
      </c>
      <c r="H80" s="59">
        <f>H82+H83+H84+H85+H86</f>
        <v>0</v>
      </c>
    </row>
    <row r="81" spans="1:8" s="22" customFormat="1" ht="18" customHeight="1">
      <c r="A81" s="61"/>
      <c r="B81" s="62"/>
      <c r="C81" s="63">
        <v>2010</v>
      </c>
      <c r="D81" s="64">
        <v>6820</v>
      </c>
      <c r="E81" s="64"/>
      <c r="F81" s="64"/>
      <c r="G81" s="64"/>
      <c r="H81" s="64"/>
    </row>
    <row r="82" spans="1:8" s="22" customFormat="1" ht="18" customHeight="1">
      <c r="A82" s="61"/>
      <c r="B82" s="62"/>
      <c r="C82" s="63">
        <v>4010</v>
      </c>
      <c r="D82" s="64"/>
      <c r="E82" s="64">
        <v>4560</v>
      </c>
      <c r="F82" s="64">
        <v>4560</v>
      </c>
      <c r="G82" s="64">
        <v>4560</v>
      </c>
      <c r="H82" s="64">
        <v>0</v>
      </c>
    </row>
    <row r="83" spans="1:8" s="22" customFormat="1" ht="18" customHeight="1">
      <c r="A83" s="61"/>
      <c r="B83" s="62"/>
      <c r="C83" s="63">
        <v>4110</v>
      </c>
      <c r="D83" s="64"/>
      <c r="E83" s="64">
        <v>785</v>
      </c>
      <c r="F83" s="64">
        <v>785</v>
      </c>
      <c r="G83" s="64">
        <v>785</v>
      </c>
      <c r="H83" s="64">
        <v>0</v>
      </c>
    </row>
    <row r="84" spans="1:8" s="22" customFormat="1" ht="18" customHeight="1">
      <c r="A84" s="61"/>
      <c r="B84" s="62"/>
      <c r="C84" s="63">
        <v>4120</v>
      </c>
      <c r="D84" s="64"/>
      <c r="E84" s="64">
        <v>111</v>
      </c>
      <c r="F84" s="64">
        <v>111</v>
      </c>
      <c r="G84" s="64">
        <v>111</v>
      </c>
      <c r="H84" s="64">
        <v>0</v>
      </c>
    </row>
    <row r="85" spans="1:8" s="22" customFormat="1" ht="18" customHeight="1">
      <c r="A85" s="61"/>
      <c r="B85" s="62"/>
      <c r="C85" s="63">
        <v>4210</v>
      </c>
      <c r="D85" s="64"/>
      <c r="E85" s="64">
        <v>250</v>
      </c>
      <c r="F85" s="64">
        <v>250</v>
      </c>
      <c r="G85" s="64">
        <v>0</v>
      </c>
      <c r="H85" s="64">
        <v>0</v>
      </c>
    </row>
    <row r="86" spans="1:8" s="22" customFormat="1" ht="18" customHeight="1">
      <c r="A86" s="61"/>
      <c r="B86" s="62"/>
      <c r="C86" s="63">
        <v>4300</v>
      </c>
      <c r="D86" s="64"/>
      <c r="E86" s="64">
        <v>1114</v>
      </c>
      <c r="F86" s="64">
        <v>1114</v>
      </c>
      <c r="G86" s="64">
        <v>0</v>
      </c>
      <c r="H86" s="64">
        <v>0</v>
      </c>
    </row>
    <row r="87" spans="1:8" ht="25.5" customHeight="1">
      <c r="A87" s="60" t="s">
        <v>18</v>
      </c>
      <c r="B87" s="60"/>
      <c r="C87" s="60"/>
      <c r="D87" s="44">
        <f>SUM(D7,D15,D26,D37,D49,D33)</f>
        <v>6173157.25</v>
      </c>
      <c r="E87" s="44">
        <f>SUM(E7,E15,E26,E37,E49,E33)</f>
        <v>6173157.25</v>
      </c>
      <c r="F87" s="44">
        <f>SUM(F7,F15,F26,F37,F49,F33)</f>
        <v>6173157.25</v>
      </c>
      <c r="G87" s="44">
        <f>SUM(G7,G15,G26,G37,G49,G33)</f>
        <v>468722.64</v>
      </c>
      <c r="H87" s="44">
        <f>SUM(H7,H15,H26,H37,H49,H33)</f>
        <v>0</v>
      </c>
    </row>
    <row r="88" spans="1:6" ht="18.75" customHeight="1">
      <c r="A88" s="6"/>
      <c r="B88" s="6"/>
      <c r="C88" s="6"/>
      <c r="D88" s="6"/>
      <c r="E88" s="6"/>
      <c r="F88" s="6"/>
    </row>
    <row r="89" spans="1:8" ht="15.75">
      <c r="A89" s="35" t="s">
        <v>24</v>
      </c>
      <c r="B89" s="36"/>
      <c r="C89" s="36"/>
      <c r="D89" s="36"/>
      <c r="E89" s="36"/>
      <c r="F89" s="36"/>
      <c r="G89" s="4"/>
      <c r="H89" s="4"/>
    </row>
    <row r="90" spans="1:8" ht="15.75">
      <c r="A90" s="32"/>
      <c r="B90" s="33"/>
      <c r="C90" s="33"/>
      <c r="D90" s="33"/>
      <c r="E90" s="33"/>
      <c r="F90" s="33"/>
      <c r="G90" s="34"/>
      <c r="H90" s="34"/>
    </row>
    <row r="91" spans="1:6" ht="27.75" customHeight="1">
      <c r="A91" s="1" t="s">
        <v>0</v>
      </c>
      <c r="B91" s="1" t="s">
        <v>25</v>
      </c>
      <c r="C91" s="1" t="s">
        <v>26</v>
      </c>
      <c r="D91" s="1" t="s">
        <v>27</v>
      </c>
      <c r="E91" s="48" t="s">
        <v>28</v>
      </c>
      <c r="F91" s="48"/>
    </row>
    <row r="92" spans="1:24" s="4" customFormat="1" ht="11.25" customHeight="1">
      <c r="A92" s="43" t="s">
        <v>13</v>
      </c>
      <c r="B92" s="43" t="s">
        <v>14</v>
      </c>
      <c r="C92" s="43" t="s">
        <v>15</v>
      </c>
      <c r="D92" s="43" t="s">
        <v>16</v>
      </c>
      <c r="E92" s="55" t="s">
        <v>17</v>
      </c>
      <c r="F92" s="56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6" ht="18" customHeight="1">
      <c r="A93" s="25">
        <v>750</v>
      </c>
      <c r="B93" s="25">
        <v>75011</v>
      </c>
      <c r="C93" s="30" t="s">
        <v>29</v>
      </c>
      <c r="D93" s="31">
        <v>300</v>
      </c>
      <c r="E93" s="49">
        <v>15</v>
      </c>
      <c r="F93" s="49"/>
    </row>
    <row r="94" spans="1:6" ht="18" customHeight="1">
      <c r="A94" s="25">
        <v>852</v>
      </c>
      <c r="B94" s="25">
        <v>85228</v>
      </c>
      <c r="C94" s="30" t="s">
        <v>30</v>
      </c>
      <c r="D94" s="31">
        <v>1000</v>
      </c>
      <c r="E94" s="52">
        <v>50</v>
      </c>
      <c r="F94" s="53"/>
    </row>
    <row r="95" spans="1:6" ht="18" customHeight="1">
      <c r="A95" s="25">
        <v>855</v>
      </c>
      <c r="B95" s="25">
        <v>85502</v>
      </c>
      <c r="C95" s="30" t="s">
        <v>35</v>
      </c>
      <c r="D95" s="31">
        <v>2000</v>
      </c>
      <c r="E95" s="52">
        <v>0</v>
      </c>
      <c r="F95" s="54"/>
    </row>
    <row r="96" spans="1:6" ht="20.25" customHeight="1">
      <c r="A96" s="25">
        <v>855</v>
      </c>
      <c r="B96" s="25">
        <v>85502</v>
      </c>
      <c r="C96" s="30" t="s">
        <v>31</v>
      </c>
      <c r="D96" s="31">
        <v>15000</v>
      </c>
      <c r="E96" s="51">
        <v>10000</v>
      </c>
      <c r="F96" s="51"/>
    </row>
    <row r="97" ht="10.5" customHeight="1"/>
    <row r="98" spans="1:8" ht="28.5" customHeight="1">
      <c r="A98" s="50" t="s">
        <v>37</v>
      </c>
      <c r="B98" s="50"/>
      <c r="C98" s="50"/>
      <c r="D98" s="50"/>
      <c r="E98" s="50"/>
      <c r="F98" s="50"/>
      <c r="G98" s="50"/>
      <c r="H98" s="50"/>
    </row>
    <row r="99" spans="1:8" ht="33" customHeight="1">
      <c r="A99" s="50" t="s">
        <v>38</v>
      </c>
      <c r="B99" s="50"/>
      <c r="C99" s="50"/>
      <c r="D99" s="50"/>
      <c r="E99" s="50"/>
      <c r="F99" s="50"/>
      <c r="G99" s="50"/>
      <c r="H99" s="50"/>
    </row>
    <row r="101" ht="12.75">
      <c r="G101" t="s">
        <v>36</v>
      </c>
    </row>
  </sheetData>
  <sheetProtection/>
  <mergeCells count="18">
    <mergeCell ref="A87:C87"/>
    <mergeCell ref="E91:F91"/>
    <mergeCell ref="E93:F93"/>
    <mergeCell ref="A99:H99"/>
    <mergeCell ref="E96:F96"/>
    <mergeCell ref="E94:F94"/>
    <mergeCell ref="E95:F95"/>
    <mergeCell ref="E92:F92"/>
    <mergeCell ref="A98:H98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480314960629921" right="0.7086614173228347" top="1.141732283464567" bottom="0.7480314960629921" header="0.4330708661417323" footer="0.31496062992125984"/>
  <pageSetup horizontalDpi="600" verticalDpi="600" orientation="portrait" paperSize="9" r:id="rId1"/>
  <headerFooter>
    <oddHeader>&amp;R&amp;"Arial,Pogrubiony"&amp;11Załącznik Nr 3 &amp;"Arial,Normalny"&amp;10do Zarządzenia Nr 268/2018
Burmistrza Miasta Radziejów z dnia 29 czerwca 2018 roku  
w sprawie zmian w budżecie Miasta Radziejów na 2018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2018-07-05T05:52:23Z</cp:lastPrinted>
  <dcterms:created xsi:type="dcterms:W3CDTF">2011-11-10T14:00:20Z</dcterms:created>
  <dcterms:modified xsi:type="dcterms:W3CDTF">2018-07-05T05:57:36Z</dcterms:modified>
  <cp:category/>
  <cp:version/>
  <cp:contentType/>
  <cp:contentStatus/>
</cp:coreProperties>
</file>