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zbiorczo 2015 r.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<sst xmlns="http://schemas.openxmlformats.org/spreadsheetml/2006/main" count="71" uniqueCount="46">
  <si>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Wyszczególnie- nie składników mienia komunalnego</t>
  </si>
  <si>
    <t>Przychody</t>
  </si>
  <si>
    <t>Rozchody</t>
  </si>
  <si>
    <t>Dane dotyczące rodzaju praw majątkowych z rubryki 5 przypada na:</t>
  </si>
  <si>
    <t>Prawo własności</t>
  </si>
  <si>
    <t>Mienie w zarządzie</t>
  </si>
  <si>
    <t>Wierzy- telności</t>
  </si>
  <si>
    <t>Użytkowa- nie wieczyste</t>
  </si>
  <si>
    <t>Najem i użytkowa- nie zwykłe</t>
  </si>
  <si>
    <t>Dzierża-  wa</t>
  </si>
  <si>
    <t>Aport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</si>
  <si>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</si>
  <si>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</si>
  <si>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</si>
  <si>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</si>
  <si>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</si>
  <si>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</si>
  <si>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</si>
  <si>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</si>
  <si>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</si>
  <si>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</si>
  <si>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</si>
  <si>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</si>
  <si>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</si>
  <si>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Grupa 0     Grunty</t>
  </si>
  <si>
    <t>w tym:</t>
  </si>
  <si>
    <t>Urząd Miasta</t>
  </si>
  <si>
    <t>Miejski Zespół Szkół</t>
  </si>
  <si>
    <t>Biblioteka</t>
  </si>
  <si>
    <t>Radziejowski Dom Kultury</t>
  </si>
  <si>
    <t>Grupa 1   Budynki</t>
  </si>
  <si>
    <t>Grupa 2   Budowle</t>
  </si>
  <si>
    <t>Grupa 3 Kotły i maszyny energetyczne</t>
  </si>
  <si>
    <t>MOPS</t>
  </si>
  <si>
    <t>w tym;</t>
  </si>
  <si>
    <t xml:space="preserve">Razem </t>
  </si>
  <si>
    <t>Grupa 8  Narzędzia, ruchomości, przyrządy, wyposażenie</t>
  </si>
  <si>
    <t>Grupa 7   Środki transportowe</t>
  </si>
  <si>
    <t>Grupa 6  Urządzenia techniczne</t>
  </si>
  <si>
    <t>Grupa 5  Specjalisty-  czne maszyny, urządzenia, aparaty</t>
  </si>
  <si>
    <t>Grupa 4  Maszyny i urządzenia</t>
  </si>
  <si>
    <t>Dochody ze sprzedaży majątku wykonane w 2015 r.</t>
  </si>
  <si>
    <t>Wartość na dzień 31.12.2015 r.</t>
  </si>
  <si>
    <t>Wartość początkowa wg stanu na dzień 31.12.2014 r.</t>
  </si>
  <si>
    <t xml:space="preserve">Sporządził: Jadwiga Wojciechowska </t>
  </si>
  <si>
    <t xml:space="preserve">Radziejów, dnia 25.03.2016r.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</si>
</sst>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indexed="8"/>
      <name val="Czcionka tekstu podstawowego"/>
      <family val="2"/>
    </font>
    <font>
      <sz val="10"/>
      <name val="Arial"/>
      <family val="0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3"/>
      <color indexed="8"/>
      <name val="Times New Roman"/>
      <family val="1"/>
    </font>
    <font>
      <b/>
      <sz val="3"/>
      <color indexed="10"/>
      <name val="Times New Roman"/>
      <family val="1"/>
    </font>
    <font>
      <sz val="3"/>
      <color indexed="8"/>
      <name val="Czcionka tekstu podstawowego"/>
      <family val="2"/>
    </font>
    <font>
      <b/>
      <sz val="11"/>
      <color indexed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" fontId="4" fillId="0" borderId="11" xfId="0" applyNumberFormat="1" applyFont="1" applyBorder="1" applyAlignment="1">
      <alignment/>
    </xf>
    <xf numFmtId="0" fontId="2" fillId="33" borderId="1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4" fontId="4" fillId="0" borderId="16" xfId="0" applyNumberFormat="1" applyFont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Border="1" applyAlignment="1">
      <alignment wrapText="1"/>
    </xf>
    <xf numFmtId="4" fontId="0" fillId="0" borderId="0" xfId="0" applyNumberFormat="1" applyAlignment="1">
      <alignment/>
    </xf>
    <xf numFmtId="4" fontId="13" fillId="0" borderId="0" xfId="0" applyNumberFormat="1" applyFont="1" applyAlignment="1">
      <alignment/>
    </xf>
    <xf numFmtId="4" fontId="31" fillId="0" borderId="0" xfId="0" applyNumberFormat="1" applyFont="1" applyAlignment="1">
      <alignment/>
    </xf>
    <xf numFmtId="4" fontId="4" fillId="0" borderId="17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4" fillId="33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" fontId="0" fillId="0" borderId="0" xfId="0" applyNumberFormat="1" applyFill="1" applyAlignment="1">
      <alignment/>
    </xf>
    <xf numFmtId="0" fontId="11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4" fontId="12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2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49" fontId="4" fillId="0" borderId="18" xfId="0" applyNumberFormat="1" applyFont="1" applyBorder="1" applyAlignment="1">
      <alignment wrapText="1"/>
    </xf>
    <xf numFmtId="49" fontId="0" fillId="0" borderId="18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A1">
      <pane ySplit="3" topLeftCell="A4" activePane="bottomLeft" state="frozen"/>
      <selection pane="topLeft" activeCell="G1" sqref="G1"/>
      <selection pane="bottomLeft" activeCell="C23" sqref="C23"/>
    </sheetView>
  </sheetViews>
  <sheetFormatPr defaultColWidth="8.796875" defaultRowHeight="14.25"/>
  <cols>
    <col min="1" max="1" width="13.09765625" style="0" customWidth="1"/>
    <col min="2" max="2" width="11.69921875" style="0" customWidth="1"/>
    <col min="3" max="3" width="9.8984375" style="0" bestFit="1" customWidth="1"/>
    <col min="4" max="4" width="9.8984375" style="0" customWidth="1"/>
    <col min="5" max="6" width="10.8984375" style="0" customWidth="1"/>
    <col min="7" max="7" width="11.09765625" style="0" customWidth="1"/>
    <col min="8" max="8" width="7.19921875" style="0" customWidth="1"/>
    <col min="10" max="10" width="8" style="0" customWidth="1"/>
    <col min="11" max="11" width="7.3984375" style="0" customWidth="1"/>
    <col min="12" max="12" width="6.5" style="0" customWidth="1"/>
    <col min="14" max="14" width="10.59765625" style="0" customWidth="1"/>
  </cols>
  <sheetData>
    <row r="1" spans="1:18" ht="13.5" customHeight="1">
      <c r="A1" s="55" t="s">
        <v>0</v>
      </c>
      <c r="B1" s="55" t="s">
        <v>43</v>
      </c>
      <c r="C1" s="56" t="s">
        <v>1</v>
      </c>
      <c r="D1" s="56" t="s">
        <v>2</v>
      </c>
      <c r="E1" s="55" t="s">
        <v>42</v>
      </c>
      <c r="F1" s="56" t="s">
        <v>3</v>
      </c>
      <c r="G1" s="56"/>
      <c r="H1" s="56"/>
      <c r="I1" s="56"/>
      <c r="J1" s="56"/>
      <c r="K1" s="56"/>
      <c r="L1" s="56"/>
      <c r="M1" s="55" t="s">
        <v>41</v>
      </c>
      <c r="N1" s="7"/>
      <c r="O1" s="7"/>
      <c r="P1" s="7"/>
      <c r="Q1" s="7"/>
      <c r="R1" s="7"/>
    </row>
    <row r="2" spans="1:18" ht="50.25" customHeight="1">
      <c r="A2" s="55"/>
      <c r="B2" s="55"/>
      <c r="C2" s="55"/>
      <c r="D2" s="55"/>
      <c r="E2" s="55"/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55"/>
      <c r="N2" s="7"/>
      <c r="O2" s="7"/>
      <c r="P2" s="7"/>
      <c r="Q2" s="7"/>
      <c r="R2" s="7"/>
    </row>
    <row r="3" spans="1:18" ht="14.25">
      <c r="A3" s="30" t="s">
        <v>11</v>
      </c>
      <c r="B3" s="30" t="s">
        <v>12</v>
      </c>
      <c r="C3" s="30" t="s">
        <v>13</v>
      </c>
      <c r="D3" s="30" t="s">
        <v>14</v>
      </c>
      <c r="E3" s="30" t="s">
        <v>15</v>
      </c>
      <c r="F3" s="30" t="s">
        <v>16</v>
      </c>
      <c r="G3" s="30" t="s">
        <v>17</v>
      </c>
      <c r="H3" s="30" t="s">
        <v>18</v>
      </c>
      <c r="I3" s="30" t="s">
        <v>19</v>
      </c>
      <c r="J3" s="30" t="s">
        <v>20</v>
      </c>
      <c r="K3" s="30" t="s">
        <v>21</v>
      </c>
      <c r="L3" s="30" t="s">
        <v>22</v>
      </c>
      <c r="M3" s="31" t="s">
        <v>23</v>
      </c>
      <c r="N3" s="7"/>
      <c r="O3" s="7"/>
      <c r="P3" s="7"/>
      <c r="Q3" s="7"/>
      <c r="R3" s="7"/>
    </row>
    <row r="4" spans="1:18" s="29" customFormat="1" ht="12">
      <c r="A4" s="13" t="s">
        <v>24</v>
      </c>
      <c r="B4" s="2">
        <f>B6+B8+B9+B7</f>
        <v>4943225.799999999</v>
      </c>
      <c r="C4" s="2">
        <f aca="true" t="shared" si="0" ref="C4:M4">SUM(C6:C9)</f>
        <v>125205.25</v>
      </c>
      <c r="D4" s="2">
        <f t="shared" si="0"/>
        <v>121850.71</v>
      </c>
      <c r="E4" s="2">
        <f t="shared" si="0"/>
        <v>4946580.339999999</v>
      </c>
      <c r="F4" s="2">
        <f t="shared" si="0"/>
        <v>4918463.339999999</v>
      </c>
      <c r="G4" s="2">
        <f t="shared" si="0"/>
        <v>0</v>
      </c>
      <c r="H4" s="2">
        <f t="shared" si="0"/>
        <v>0</v>
      </c>
      <c r="I4" s="2">
        <f t="shared" si="0"/>
        <v>28117</v>
      </c>
      <c r="J4" s="2">
        <f t="shared" si="0"/>
        <v>0</v>
      </c>
      <c r="K4" s="2">
        <f t="shared" si="0"/>
        <v>0</v>
      </c>
      <c r="L4" s="16">
        <f t="shared" si="0"/>
        <v>0</v>
      </c>
      <c r="M4" s="20">
        <f t="shared" si="0"/>
        <v>170.9</v>
      </c>
      <c r="N4" s="28"/>
      <c r="O4" s="28"/>
      <c r="P4" s="28"/>
      <c r="Q4" s="28"/>
      <c r="R4" s="28"/>
    </row>
    <row r="5" spans="1:18" ht="14.25">
      <c r="A5" s="4" t="s">
        <v>25</v>
      </c>
      <c r="B5" s="5"/>
      <c r="C5" s="12"/>
      <c r="D5" s="12"/>
      <c r="E5" s="5"/>
      <c r="F5" s="12"/>
      <c r="G5" s="12"/>
      <c r="H5" s="12"/>
      <c r="I5" s="12"/>
      <c r="J5" s="12"/>
      <c r="K5" s="12"/>
      <c r="L5" s="17"/>
      <c r="M5" s="21"/>
      <c r="N5" s="7"/>
      <c r="O5" s="7"/>
      <c r="P5" s="7"/>
      <c r="Q5" s="7"/>
      <c r="R5" s="7"/>
    </row>
    <row r="6" spans="1:15" s="7" customFormat="1" ht="14.25">
      <c r="A6" s="42" t="s">
        <v>26</v>
      </c>
      <c r="B6" s="43">
        <v>4781833.52</v>
      </c>
      <c r="C6" s="44">
        <v>125205.25</v>
      </c>
      <c r="D6" s="44">
        <v>121850.71</v>
      </c>
      <c r="E6" s="45">
        <f>B6+C6-D6</f>
        <v>4785188.06</v>
      </c>
      <c r="F6" s="44">
        <f>E6-I6</f>
        <v>4757071.06</v>
      </c>
      <c r="G6" s="44">
        <v>0</v>
      </c>
      <c r="H6" s="44">
        <v>0</v>
      </c>
      <c r="I6" s="44">
        <v>28117</v>
      </c>
      <c r="J6" s="44">
        <v>0</v>
      </c>
      <c r="K6" s="44">
        <v>0</v>
      </c>
      <c r="L6" s="46">
        <v>0</v>
      </c>
      <c r="M6" s="41">
        <f>59.25+111.65</f>
        <v>170.9</v>
      </c>
      <c r="N6" s="14"/>
      <c r="O6" s="15"/>
    </row>
    <row r="7" spans="1:15" s="7" customFormat="1" ht="24.75" customHeight="1">
      <c r="A7" s="42" t="s">
        <v>27</v>
      </c>
      <c r="B7" s="6">
        <v>144010</v>
      </c>
      <c r="C7" s="47">
        <v>0</v>
      </c>
      <c r="D7" s="47">
        <v>0</v>
      </c>
      <c r="E7" s="48">
        <f>B7+C7-D7</f>
        <v>144010</v>
      </c>
      <c r="F7" s="49">
        <f>E7</f>
        <v>144010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50">
        <v>0</v>
      </c>
      <c r="M7" s="49">
        <v>0</v>
      </c>
      <c r="N7" s="15"/>
      <c r="O7" s="15"/>
    </row>
    <row r="8" spans="1:13" s="7" customFormat="1" ht="14.25">
      <c r="A8" s="42" t="s">
        <v>28</v>
      </c>
      <c r="B8" s="6">
        <v>9342.64</v>
      </c>
      <c r="C8" s="6">
        <v>0</v>
      </c>
      <c r="D8" s="6">
        <v>0</v>
      </c>
      <c r="E8" s="51">
        <f>B8+C8-D8</f>
        <v>9342.64</v>
      </c>
      <c r="F8" s="52">
        <v>9342.64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18">
        <v>0</v>
      </c>
      <c r="M8" s="44">
        <v>0</v>
      </c>
    </row>
    <row r="9" spans="1:13" s="7" customFormat="1" ht="24">
      <c r="A9" s="42" t="s">
        <v>29</v>
      </c>
      <c r="B9" s="6">
        <v>8039.64</v>
      </c>
      <c r="C9" s="6">
        <v>0</v>
      </c>
      <c r="D9" s="6">
        <v>0</v>
      </c>
      <c r="E9" s="6">
        <f>B9+C9-D9</f>
        <v>8039.64</v>
      </c>
      <c r="F9" s="6">
        <v>8039.64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43">
        <v>0</v>
      </c>
      <c r="M9" s="44">
        <v>0</v>
      </c>
    </row>
    <row r="10" spans="1:18" s="3" customFormat="1" ht="26.25" customHeight="1">
      <c r="A10" s="13" t="s">
        <v>30</v>
      </c>
      <c r="B10" s="2">
        <f>B12+B14+B15+B13</f>
        <v>12722039.97</v>
      </c>
      <c r="C10" s="2">
        <f aca="true" t="shared" si="1" ref="C10:L10">SUM(C12:C15)</f>
        <v>5063676.130000001</v>
      </c>
      <c r="D10" s="2">
        <f t="shared" si="1"/>
        <v>2832005.44</v>
      </c>
      <c r="E10" s="2">
        <f t="shared" si="1"/>
        <v>14953710.660000002</v>
      </c>
      <c r="F10" s="2">
        <f t="shared" si="1"/>
        <v>14929123.380000003</v>
      </c>
      <c r="G10" s="2">
        <f t="shared" si="1"/>
        <v>24587.28</v>
      </c>
      <c r="H10" s="2">
        <f t="shared" si="1"/>
        <v>0</v>
      </c>
      <c r="I10" s="2">
        <f t="shared" si="1"/>
        <v>0</v>
      </c>
      <c r="J10" s="2">
        <f t="shared" si="1"/>
        <v>0</v>
      </c>
      <c r="K10" s="2">
        <f t="shared" si="1"/>
        <v>0</v>
      </c>
      <c r="L10" s="2">
        <f t="shared" si="1"/>
        <v>0</v>
      </c>
      <c r="M10" s="19">
        <f>SUM(M12:M15)</f>
        <v>9840.6</v>
      </c>
      <c r="N10" s="7"/>
      <c r="O10" s="7"/>
      <c r="P10" s="7"/>
      <c r="Q10" s="7"/>
      <c r="R10" s="7"/>
    </row>
    <row r="11" spans="1:18" ht="14.25">
      <c r="A11" s="4" t="s">
        <v>25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7"/>
      <c r="O11" s="7"/>
      <c r="P11" s="7"/>
      <c r="Q11" s="7"/>
      <c r="R11" s="7"/>
    </row>
    <row r="12" spans="1:13" s="7" customFormat="1" ht="14.25">
      <c r="A12" s="42" t="s">
        <v>26</v>
      </c>
      <c r="B12" s="6">
        <v>6539370.95</v>
      </c>
      <c r="C12" s="6">
        <v>2611138.91</v>
      </c>
      <c r="D12" s="6">
        <v>2832005.44</v>
      </c>
      <c r="E12" s="6">
        <f>B12+C12-D12</f>
        <v>6318504.42</v>
      </c>
      <c r="F12" s="6">
        <f>E12-G12</f>
        <v>6293917.14</v>
      </c>
      <c r="G12" s="6">
        <v>24587.28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f>1311.3+1484+3135.75+3081.55+70+492+266</f>
        <v>9840.6</v>
      </c>
    </row>
    <row r="13" spans="1:13" s="7" customFormat="1" ht="24">
      <c r="A13" s="42" t="s">
        <v>27</v>
      </c>
      <c r="B13" s="53">
        <v>5031515.15</v>
      </c>
      <c r="C13" s="47">
        <v>2452537.22</v>
      </c>
      <c r="D13" s="47">
        <v>0</v>
      </c>
      <c r="E13" s="6">
        <f>B13+C13-D13</f>
        <v>7484052.370000001</v>
      </c>
      <c r="F13" s="47">
        <f>E13</f>
        <v>7484052.370000001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</row>
    <row r="14" spans="1:13" s="7" customFormat="1" ht="14.25">
      <c r="A14" s="42" t="s">
        <v>28</v>
      </c>
      <c r="B14" s="6">
        <v>425102.82</v>
      </c>
      <c r="C14" s="6">
        <v>0</v>
      </c>
      <c r="D14" s="6">
        <v>0</v>
      </c>
      <c r="E14" s="6">
        <f>B14+C14-D14</f>
        <v>425102.82</v>
      </c>
      <c r="F14" s="6">
        <v>425102.82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</row>
    <row r="15" spans="1:13" s="7" customFormat="1" ht="24">
      <c r="A15" s="42" t="s">
        <v>29</v>
      </c>
      <c r="B15" s="6">
        <v>726051.05</v>
      </c>
      <c r="C15" s="6">
        <v>0</v>
      </c>
      <c r="D15" s="6">
        <v>0</v>
      </c>
      <c r="E15" s="6">
        <f>B15+C15-D15</f>
        <v>726051.05</v>
      </c>
      <c r="F15" s="6">
        <v>726051.05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</row>
    <row r="16" spans="1:18" s="3" customFormat="1" ht="26.25" customHeight="1">
      <c r="A16" s="13" t="s">
        <v>31</v>
      </c>
      <c r="B16" s="2">
        <f>B18+B19</f>
        <v>30107167.11</v>
      </c>
      <c r="C16" s="2">
        <f>SUM(C18:C19)</f>
        <v>2138193.5</v>
      </c>
      <c r="D16" s="2">
        <f>SUM(D18:D19)</f>
        <v>0</v>
      </c>
      <c r="E16" s="2">
        <f aca="true" t="shared" si="2" ref="E16:M16">SUM(E18:E19)</f>
        <v>32245360.61</v>
      </c>
      <c r="F16" s="2">
        <f t="shared" si="2"/>
        <v>32245360.61</v>
      </c>
      <c r="G16" s="2">
        <f t="shared" si="2"/>
        <v>0</v>
      </c>
      <c r="H16" s="2">
        <f t="shared" si="2"/>
        <v>0</v>
      </c>
      <c r="I16" s="2">
        <f t="shared" si="2"/>
        <v>0</v>
      </c>
      <c r="J16" s="2">
        <f t="shared" si="2"/>
        <v>0</v>
      </c>
      <c r="K16" s="2">
        <f t="shared" si="2"/>
        <v>0</v>
      </c>
      <c r="L16" s="2">
        <f t="shared" si="2"/>
        <v>0</v>
      </c>
      <c r="M16" s="2">
        <f t="shared" si="2"/>
        <v>0</v>
      </c>
      <c r="N16" s="7"/>
      <c r="O16" s="7"/>
      <c r="P16" s="7"/>
      <c r="Q16" s="7"/>
      <c r="R16" s="7"/>
    </row>
    <row r="17" spans="1:18" ht="14.25">
      <c r="A17" s="4" t="s">
        <v>25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7"/>
      <c r="O17" s="7"/>
      <c r="P17" s="7"/>
      <c r="Q17" s="7"/>
      <c r="R17" s="7"/>
    </row>
    <row r="18" spans="1:13" s="7" customFormat="1" ht="14.25">
      <c r="A18" s="42" t="s">
        <v>26</v>
      </c>
      <c r="B18" s="6">
        <v>30069809.38</v>
      </c>
      <c r="C18" s="6">
        <v>2138193.5</v>
      </c>
      <c r="D18" s="6">
        <v>0</v>
      </c>
      <c r="E18" s="6">
        <f>B18+C18-D18</f>
        <v>32208002.88</v>
      </c>
      <c r="F18" s="6">
        <f>E18</f>
        <v>32208002.88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</row>
    <row r="19" spans="1:13" s="7" customFormat="1" ht="24">
      <c r="A19" s="42" t="s">
        <v>27</v>
      </c>
      <c r="B19" s="6">
        <v>37357.73</v>
      </c>
      <c r="C19" s="6">
        <v>0</v>
      </c>
      <c r="D19" s="6">
        <v>0</v>
      </c>
      <c r="E19" s="6">
        <v>37357.73</v>
      </c>
      <c r="F19" s="6">
        <f>E19</f>
        <v>37357.73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</row>
    <row r="20" spans="1:18" s="3" customFormat="1" ht="38.25" customHeight="1">
      <c r="A20" s="13" t="s">
        <v>32</v>
      </c>
      <c r="B20" s="2">
        <f>B22</f>
        <v>711545.43</v>
      </c>
      <c r="C20" s="2">
        <f>C22</f>
        <v>0</v>
      </c>
      <c r="D20" s="2">
        <f>D22</f>
        <v>0</v>
      </c>
      <c r="E20" s="2">
        <f>E22</f>
        <v>711545.43</v>
      </c>
      <c r="F20" s="2">
        <f>E20</f>
        <v>711545.43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f>M22</f>
        <v>0</v>
      </c>
      <c r="N20" s="7"/>
      <c r="O20" s="7"/>
      <c r="P20" s="7"/>
      <c r="Q20" s="7"/>
      <c r="R20" s="7"/>
    </row>
    <row r="21" spans="1:18" ht="14.25">
      <c r="A21" s="4" t="s">
        <v>25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7"/>
      <c r="O21" s="7"/>
      <c r="P21" s="7"/>
      <c r="Q21" s="7"/>
      <c r="R21" s="7"/>
    </row>
    <row r="22" spans="1:13" s="7" customFormat="1" ht="14.25">
      <c r="A22" s="42" t="s">
        <v>26</v>
      </c>
      <c r="B22" s="6">
        <v>711545.43</v>
      </c>
      <c r="C22" s="6">
        <v>0</v>
      </c>
      <c r="D22" s="6">
        <v>0</v>
      </c>
      <c r="E22" s="6">
        <f>B22+C22-D22</f>
        <v>711545.43</v>
      </c>
      <c r="F22" s="6">
        <f>E22</f>
        <v>711545.43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</row>
    <row r="23" spans="1:18" s="3" customFormat="1" ht="38.25" customHeight="1">
      <c r="A23" s="13" t="s">
        <v>40</v>
      </c>
      <c r="B23" s="2">
        <f>B25+B27+B28+B29+B26</f>
        <v>557436.57</v>
      </c>
      <c r="C23" s="2">
        <f aca="true" t="shared" si="3" ref="C23:M23">SUM(C25:C29)</f>
        <v>48871.03</v>
      </c>
      <c r="D23" s="2">
        <f t="shared" si="3"/>
        <v>47214.1</v>
      </c>
      <c r="E23" s="2">
        <f t="shared" si="3"/>
        <v>559093.4999999999</v>
      </c>
      <c r="F23" s="2">
        <f t="shared" si="3"/>
        <v>559093.4999999999</v>
      </c>
      <c r="G23" s="2">
        <f t="shared" si="3"/>
        <v>0</v>
      </c>
      <c r="H23" s="2">
        <f t="shared" si="3"/>
        <v>0</v>
      </c>
      <c r="I23" s="2">
        <f t="shared" si="3"/>
        <v>0</v>
      </c>
      <c r="J23" s="2">
        <f t="shared" si="3"/>
        <v>0</v>
      </c>
      <c r="K23" s="2">
        <f t="shared" si="3"/>
        <v>0</v>
      </c>
      <c r="L23" s="2">
        <f t="shared" si="3"/>
        <v>0</v>
      </c>
      <c r="M23" s="2">
        <f t="shared" si="3"/>
        <v>0</v>
      </c>
      <c r="N23" s="7"/>
      <c r="O23" s="7"/>
      <c r="P23" s="7"/>
      <c r="Q23" s="7"/>
      <c r="R23" s="7"/>
    </row>
    <row r="24" spans="1:18" ht="14.25">
      <c r="A24" s="4" t="s">
        <v>25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7"/>
      <c r="O24" s="7"/>
      <c r="P24" s="7"/>
      <c r="Q24" s="7"/>
      <c r="R24" s="7"/>
    </row>
    <row r="25" spans="1:13" s="7" customFormat="1" ht="14.25">
      <c r="A25" s="42" t="s">
        <v>26</v>
      </c>
      <c r="B25" s="6">
        <v>37391.57</v>
      </c>
      <c r="C25" s="6">
        <v>15904.8</v>
      </c>
      <c r="D25" s="6">
        <v>0</v>
      </c>
      <c r="E25" s="6">
        <f>B25+C25-D25</f>
        <v>53296.369999999995</v>
      </c>
      <c r="F25" s="6">
        <f>E25</f>
        <v>53296.369999999995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</row>
    <row r="26" spans="1:13" s="7" customFormat="1" ht="24">
      <c r="A26" s="42" t="s">
        <v>27</v>
      </c>
      <c r="B26" s="6">
        <v>435177.25</v>
      </c>
      <c r="C26" s="47">
        <f>84603.7-51637.47</f>
        <v>32966.229999999996</v>
      </c>
      <c r="D26" s="47">
        <v>3806.4</v>
      </c>
      <c r="E26" s="6">
        <f>B26+C26-D26</f>
        <v>464337.07999999996</v>
      </c>
      <c r="F26" s="6">
        <f>E26</f>
        <v>464337.07999999996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</row>
    <row r="27" spans="1:13" s="7" customFormat="1" ht="14.25">
      <c r="A27" s="42" t="s">
        <v>33</v>
      </c>
      <c r="B27" s="6">
        <v>63497.02</v>
      </c>
      <c r="C27" s="6">
        <v>0</v>
      </c>
      <c r="D27" s="6">
        <v>43407.7</v>
      </c>
      <c r="E27" s="6">
        <f>B27+C27-D27</f>
        <v>20089.32</v>
      </c>
      <c r="F27" s="6">
        <v>20089.32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</row>
    <row r="28" spans="1:14" s="7" customFormat="1" ht="14.25">
      <c r="A28" s="42" t="s">
        <v>28</v>
      </c>
      <c r="B28" s="6">
        <v>17611.73</v>
      </c>
      <c r="C28" s="6">
        <v>0</v>
      </c>
      <c r="D28" s="6">
        <v>0</v>
      </c>
      <c r="E28" s="6">
        <f>B28+C28-D28</f>
        <v>17611.73</v>
      </c>
      <c r="F28" s="6">
        <f>E28</f>
        <v>17611.73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27"/>
    </row>
    <row r="29" spans="1:13" s="7" customFormat="1" ht="24">
      <c r="A29" s="42" t="s">
        <v>29</v>
      </c>
      <c r="B29" s="6">
        <v>3759</v>
      </c>
      <c r="C29" s="6">
        <v>0</v>
      </c>
      <c r="D29" s="6">
        <v>0</v>
      </c>
      <c r="E29" s="6">
        <f>B29+C29-D29</f>
        <v>3759</v>
      </c>
      <c r="F29" s="6">
        <f>E29</f>
        <v>3759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</row>
    <row r="30" spans="1:18" s="3" customFormat="1" ht="62.25" customHeight="1">
      <c r="A30" s="13" t="s">
        <v>39</v>
      </c>
      <c r="B30" s="2">
        <f aca="true" t="shared" si="4" ref="B30:M30">B32</f>
        <v>50374.27</v>
      </c>
      <c r="C30" s="2">
        <f t="shared" si="4"/>
        <v>20664</v>
      </c>
      <c r="D30" s="2">
        <f t="shared" si="4"/>
        <v>0</v>
      </c>
      <c r="E30" s="2">
        <f t="shared" si="4"/>
        <v>71038.26999999999</v>
      </c>
      <c r="F30" s="2">
        <f t="shared" si="4"/>
        <v>71038.26999999999</v>
      </c>
      <c r="G30" s="2">
        <f t="shared" si="4"/>
        <v>0</v>
      </c>
      <c r="H30" s="2">
        <f t="shared" si="4"/>
        <v>0</v>
      </c>
      <c r="I30" s="2">
        <f t="shared" si="4"/>
        <v>0</v>
      </c>
      <c r="J30" s="2">
        <f t="shared" si="4"/>
        <v>0</v>
      </c>
      <c r="K30" s="2">
        <f t="shared" si="4"/>
        <v>0</v>
      </c>
      <c r="L30" s="2">
        <f t="shared" si="4"/>
        <v>0</v>
      </c>
      <c r="M30" s="2">
        <f t="shared" si="4"/>
        <v>0</v>
      </c>
      <c r="N30" s="7"/>
      <c r="O30" s="7"/>
      <c r="P30" s="7"/>
      <c r="Q30" s="7"/>
      <c r="R30" s="7"/>
    </row>
    <row r="31" spans="1:18" ht="14.25">
      <c r="A31" s="4" t="s">
        <v>34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7"/>
      <c r="O31" s="7"/>
      <c r="P31" s="7"/>
      <c r="Q31" s="7"/>
      <c r="R31" s="7"/>
    </row>
    <row r="32" spans="1:13" s="7" customFormat="1" ht="14.25">
      <c r="A32" s="42" t="s">
        <v>26</v>
      </c>
      <c r="B32" s="6">
        <v>50374.27</v>
      </c>
      <c r="C32" s="6">
        <v>20664</v>
      </c>
      <c r="D32" s="6">
        <v>0</v>
      </c>
      <c r="E32" s="6">
        <f>B32+C32-D32</f>
        <v>71038.26999999999</v>
      </c>
      <c r="F32" s="6">
        <f>E32</f>
        <v>71038.26999999999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</row>
    <row r="33" spans="1:18" s="3" customFormat="1" ht="40.5" customHeight="1">
      <c r="A33" s="13" t="s">
        <v>38</v>
      </c>
      <c r="B33" s="2">
        <f>SUM(B35:B37)</f>
        <v>51822.49</v>
      </c>
      <c r="C33" s="2">
        <f aca="true" t="shared" si="5" ref="C33:M33">SUM(C35:C37)</f>
        <v>109031.34</v>
      </c>
      <c r="D33" s="2">
        <f t="shared" si="5"/>
        <v>51637.47</v>
      </c>
      <c r="E33" s="2">
        <f t="shared" si="5"/>
        <v>109216.36000000002</v>
      </c>
      <c r="F33" s="2">
        <f t="shared" si="5"/>
        <v>109216.36000000002</v>
      </c>
      <c r="G33" s="2">
        <f t="shared" si="5"/>
        <v>0</v>
      </c>
      <c r="H33" s="2">
        <f t="shared" si="5"/>
        <v>0</v>
      </c>
      <c r="I33" s="2">
        <f t="shared" si="5"/>
        <v>0</v>
      </c>
      <c r="J33" s="2">
        <f t="shared" si="5"/>
        <v>0</v>
      </c>
      <c r="K33" s="2">
        <f t="shared" si="5"/>
        <v>0</v>
      </c>
      <c r="L33" s="2">
        <f t="shared" si="5"/>
        <v>0</v>
      </c>
      <c r="M33" s="2">
        <f t="shared" si="5"/>
        <v>0</v>
      </c>
      <c r="N33" s="7"/>
      <c r="O33" s="7"/>
      <c r="P33" s="7"/>
      <c r="Q33" s="7"/>
      <c r="R33" s="7"/>
    </row>
    <row r="34" spans="1:18" ht="14.25">
      <c r="A34" s="4" t="s">
        <v>34</v>
      </c>
      <c r="B34" s="5"/>
      <c r="C34" s="5"/>
      <c r="D34" s="5"/>
      <c r="E34" s="8"/>
      <c r="F34" s="5"/>
      <c r="G34" s="5"/>
      <c r="H34" s="5"/>
      <c r="I34" s="5"/>
      <c r="J34" s="5"/>
      <c r="K34" s="5"/>
      <c r="L34" s="5"/>
      <c r="M34" s="5"/>
      <c r="N34" s="7"/>
      <c r="O34" s="7"/>
      <c r="P34" s="7"/>
      <c r="Q34" s="7"/>
      <c r="R34" s="7"/>
    </row>
    <row r="35" spans="1:13" s="7" customFormat="1" ht="14.25">
      <c r="A35" s="42" t="s">
        <v>26</v>
      </c>
      <c r="B35" s="6">
        <v>41885.45</v>
      </c>
      <c r="C35" s="6">
        <v>57393.87</v>
      </c>
      <c r="D35" s="6">
        <v>51637.47</v>
      </c>
      <c r="E35" s="6">
        <f>B35+C35-D35</f>
        <v>47641.850000000006</v>
      </c>
      <c r="F35" s="6">
        <f>E35</f>
        <v>47641.850000000006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</row>
    <row r="36" spans="1:13" s="7" customFormat="1" ht="24">
      <c r="A36" s="42" t="s">
        <v>27</v>
      </c>
      <c r="B36" s="6">
        <v>0</v>
      </c>
      <c r="C36" s="47">
        <v>51637.47</v>
      </c>
      <c r="D36" s="47">
        <v>0</v>
      </c>
      <c r="E36" s="6">
        <f>B36+C36-D36</f>
        <v>51637.47</v>
      </c>
      <c r="F36" s="6">
        <f>E36</f>
        <v>51637.47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</row>
    <row r="37" spans="1:13" s="7" customFormat="1" ht="24">
      <c r="A37" s="42" t="s">
        <v>29</v>
      </c>
      <c r="B37" s="6">
        <v>9937.04</v>
      </c>
      <c r="C37" s="6">
        <v>0</v>
      </c>
      <c r="D37" s="6">
        <v>0</v>
      </c>
      <c r="E37" s="6">
        <v>9937.04</v>
      </c>
      <c r="F37" s="6">
        <f>E37</f>
        <v>9937.04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</row>
    <row r="38" spans="1:18" s="3" customFormat="1" ht="24">
      <c r="A38" s="13" t="s">
        <v>37</v>
      </c>
      <c r="B38" s="2">
        <f aca="true" t="shared" si="6" ref="B38:M38">B40</f>
        <v>185055.49</v>
      </c>
      <c r="C38" s="2">
        <f t="shared" si="6"/>
        <v>0</v>
      </c>
      <c r="D38" s="2">
        <f t="shared" si="6"/>
        <v>0</v>
      </c>
      <c r="E38" s="2">
        <f t="shared" si="6"/>
        <v>185055.49</v>
      </c>
      <c r="F38" s="2">
        <f t="shared" si="6"/>
        <v>185055.49</v>
      </c>
      <c r="G38" s="2">
        <f t="shared" si="6"/>
        <v>0</v>
      </c>
      <c r="H38" s="2">
        <f t="shared" si="6"/>
        <v>0</v>
      </c>
      <c r="I38" s="2">
        <f t="shared" si="6"/>
        <v>0</v>
      </c>
      <c r="J38" s="2">
        <f t="shared" si="6"/>
        <v>0</v>
      </c>
      <c r="K38" s="2">
        <f t="shared" si="6"/>
        <v>0</v>
      </c>
      <c r="L38" s="2">
        <f t="shared" si="6"/>
        <v>0</v>
      </c>
      <c r="M38" s="2">
        <f t="shared" si="6"/>
        <v>0</v>
      </c>
      <c r="N38" s="7"/>
      <c r="O38" s="7"/>
      <c r="P38" s="7"/>
      <c r="Q38" s="7"/>
      <c r="R38" s="7"/>
    </row>
    <row r="39" spans="1:18" ht="15" customHeight="1">
      <c r="A39" s="4" t="s">
        <v>25</v>
      </c>
      <c r="B39" s="5"/>
      <c r="C39" s="5"/>
      <c r="D39" s="5"/>
      <c r="E39" s="8"/>
      <c r="F39" s="5"/>
      <c r="G39" s="5"/>
      <c r="H39" s="5"/>
      <c r="I39" s="5"/>
      <c r="J39" s="5"/>
      <c r="K39" s="5"/>
      <c r="L39" s="5"/>
      <c r="M39" s="5"/>
      <c r="N39" s="7"/>
      <c r="O39" s="7"/>
      <c r="P39" s="7"/>
      <c r="Q39" s="7"/>
      <c r="R39" s="7"/>
    </row>
    <row r="40" spans="1:13" s="7" customFormat="1" ht="14.25">
      <c r="A40" s="42" t="s">
        <v>26</v>
      </c>
      <c r="B40" s="6">
        <v>185055.49</v>
      </c>
      <c r="C40" s="6">
        <v>0</v>
      </c>
      <c r="D40" s="6">
        <v>0</v>
      </c>
      <c r="E40" s="6">
        <f>B40+C40-D40</f>
        <v>185055.49</v>
      </c>
      <c r="F40" s="6">
        <f>E40</f>
        <v>185055.49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</row>
    <row r="41" spans="1:18" s="3" customFormat="1" ht="64.5" customHeight="1">
      <c r="A41" s="13" t="s">
        <v>36</v>
      </c>
      <c r="B41" s="2">
        <f aca="true" t="shared" si="7" ref="B41:M41">B43+B44</f>
        <v>55974.3</v>
      </c>
      <c r="C41" s="2">
        <f t="shared" si="7"/>
        <v>14114.21</v>
      </c>
      <c r="D41" s="2">
        <f t="shared" si="7"/>
        <v>0</v>
      </c>
      <c r="E41" s="2">
        <f t="shared" si="7"/>
        <v>70088.51000000001</v>
      </c>
      <c r="F41" s="2">
        <f t="shared" si="7"/>
        <v>70088.51000000001</v>
      </c>
      <c r="G41" s="2">
        <f t="shared" si="7"/>
        <v>0</v>
      </c>
      <c r="H41" s="2">
        <f t="shared" si="7"/>
        <v>0</v>
      </c>
      <c r="I41" s="2">
        <f t="shared" si="7"/>
        <v>0</v>
      </c>
      <c r="J41" s="2">
        <f t="shared" si="7"/>
        <v>0</v>
      </c>
      <c r="K41" s="2">
        <f t="shared" si="7"/>
        <v>0</v>
      </c>
      <c r="L41" s="2">
        <f t="shared" si="7"/>
        <v>0</v>
      </c>
      <c r="M41" s="2">
        <f t="shared" si="7"/>
        <v>0</v>
      </c>
      <c r="N41" s="7"/>
      <c r="O41" s="7"/>
      <c r="P41" s="7"/>
      <c r="Q41" s="7"/>
      <c r="R41" s="7"/>
    </row>
    <row r="42" spans="1:18" ht="14.25">
      <c r="A42" s="4" t="s">
        <v>25</v>
      </c>
      <c r="B42" s="5"/>
      <c r="C42" s="5"/>
      <c r="D42" s="5"/>
      <c r="E42" s="5">
        <f>B42+C42-D42</f>
        <v>0</v>
      </c>
      <c r="F42" s="5"/>
      <c r="G42" s="5"/>
      <c r="H42" s="5"/>
      <c r="I42" s="5"/>
      <c r="J42" s="5"/>
      <c r="K42" s="5"/>
      <c r="L42" s="5"/>
      <c r="M42" s="5"/>
      <c r="N42" s="7"/>
      <c r="O42" s="7"/>
      <c r="P42" s="7"/>
      <c r="Q42" s="7"/>
      <c r="R42" s="7"/>
    </row>
    <row r="43" spans="1:13" s="7" customFormat="1" ht="14.25">
      <c r="A43" s="42" t="s">
        <v>26</v>
      </c>
      <c r="B43" s="6">
        <v>45269.3</v>
      </c>
      <c r="C43" s="6">
        <v>14114.21</v>
      </c>
      <c r="D43" s="6">
        <v>0</v>
      </c>
      <c r="E43" s="6">
        <f>B43+C43-D43</f>
        <v>59383.51</v>
      </c>
      <c r="F43" s="6">
        <f>E43</f>
        <v>59383.51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</row>
    <row r="44" spans="1:13" s="7" customFormat="1" ht="14.25">
      <c r="A44" s="42" t="s">
        <v>28</v>
      </c>
      <c r="B44" s="6">
        <v>10705</v>
      </c>
      <c r="C44" s="6">
        <v>0</v>
      </c>
      <c r="D44" s="6">
        <v>0</v>
      </c>
      <c r="E44" s="6">
        <f>B44+C44-D44</f>
        <v>10705</v>
      </c>
      <c r="F44" s="6">
        <f>E44</f>
        <v>10705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</row>
    <row r="45" spans="1:18" ht="14.25">
      <c r="A45" s="32" t="s">
        <v>35</v>
      </c>
      <c r="B45" s="8">
        <f>B4+B10+B16+B23+B30+B33+B38+B41+B20</f>
        <v>49384641.43</v>
      </c>
      <c r="C45" s="8">
        <f>C4+C10+C16+C23+C30+C33+C38+C41+C20</f>
        <v>7519755.460000001</v>
      </c>
      <c r="D45" s="8">
        <f>D4+D10+D16+D23+D30+D33+D38+D41+D20</f>
        <v>3052707.72</v>
      </c>
      <c r="E45" s="8">
        <f>E4+E10+E16+E23+E30+E33+E38+E41+E20</f>
        <v>53851689.17</v>
      </c>
      <c r="F45" s="8">
        <f aca="true" t="shared" si="8" ref="F45:L45">F4+F10+F16+F23+F30+F33+F38+F41+F20</f>
        <v>53798984.89</v>
      </c>
      <c r="G45" s="8">
        <f t="shared" si="8"/>
        <v>24587.28</v>
      </c>
      <c r="H45" s="8">
        <f t="shared" si="8"/>
        <v>0</v>
      </c>
      <c r="I45" s="8">
        <f t="shared" si="8"/>
        <v>28117</v>
      </c>
      <c r="J45" s="8">
        <f t="shared" si="8"/>
        <v>0</v>
      </c>
      <c r="K45" s="8">
        <f t="shared" si="8"/>
        <v>0</v>
      </c>
      <c r="L45" s="8">
        <f t="shared" si="8"/>
        <v>0</v>
      </c>
      <c r="M45" s="8">
        <f>M4+M10+M16+M23+M30+M33+M38+M41+M20</f>
        <v>10011.5</v>
      </c>
      <c r="N45" s="7"/>
      <c r="O45" s="7"/>
      <c r="P45" s="7"/>
      <c r="Q45" s="7"/>
      <c r="R45" s="7"/>
    </row>
    <row r="46" spans="1:18" ht="20.25" customHeight="1">
      <c r="A46" s="58" t="s">
        <v>44</v>
      </c>
      <c r="B46" s="59"/>
      <c r="C46" s="59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7"/>
      <c r="O46" s="7"/>
      <c r="P46" s="7"/>
      <c r="Q46" s="7"/>
      <c r="R46" s="7"/>
    </row>
    <row r="47" spans="1:18" ht="18" customHeight="1">
      <c r="A47" s="57" t="s">
        <v>45</v>
      </c>
      <c r="B47" s="57"/>
      <c r="C47" s="57"/>
      <c r="D47" s="9"/>
      <c r="E47" s="9"/>
      <c r="F47" s="9"/>
      <c r="G47" s="9"/>
      <c r="H47" s="9"/>
      <c r="I47" s="9"/>
      <c r="J47" s="9"/>
      <c r="K47" s="9"/>
      <c r="L47" s="9"/>
      <c r="M47" s="9"/>
      <c r="N47" s="7"/>
      <c r="O47" s="7"/>
      <c r="P47" s="7"/>
      <c r="Q47" s="7"/>
      <c r="R47" s="7"/>
    </row>
    <row r="48" spans="1:18" ht="1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3"/>
      <c r="O48" s="7"/>
      <c r="P48" s="7"/>
      <c r="Q48" s="7"/>
      <c r="R48" s="7"/>
    </row>
    <row r="49" spans="4:18" ht="15">
      <c r="D49" s="38"/>
      <c r="E49" s="38"/>
      <c r="F49" s="38"/>
      <c r="G49" s="38"/>
      <c r="H49" s="38"/>
      <c r="I49" s="38"/>
      <c r="J49" s="38"/>
      <c r="K49" s="38"/>
      <c r="L49" s="37"/>
      <c r="M49" s="37"/>
      <c r="N49" s="7"/>
      <c r="O49" s="7"/>
      <c r="P49" s="7"/>
      <c r="Q49" s="7"/>
      <c r="R49" s="7"/>
    </row>
    <row r="50" spans="1:18" s="11" customFormat="1" ht="14.25" customHeight="1">
      <c r="A50" s="35"/>
      <c r="B50" s="39"/>
      <c r="C50" s="40"/>
      <c r="D50" s="40"/>
      <c r="E50" s="40"/>
      <c r="F50" s="40"/>
      <c r="G50" s="40"/>
      <c r="H50" s="40"/>
      <c r="I50" s="40"/>
      <c r="J50" s="40"/>
      <c r="K50" s="40"/>
      <c r="L50" s="35"/>
      <c r="M50" s="35"/>
      <c r="N50" s="22"/>
      <c r="O50" s="22"/>
      <c r="P50" s="22"/>
      <c r="Q50" s="22"/>
      <c r="R50" s="22"/>
    </row>
    <row r="51" spans="1:18" ht="13.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7"/>
      <c r="O51" s="7"/>
      <c r="P51" s="7"/>
      <c r="Q51" s="7"/>
      <c r="R51" s="7"/>
    </row>
    <row r="52" spans="1:18" ht="12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7"/>
      <c r="O52" s="7"/>
      <c r="P52" s="7"/>
      <c r="Q52" s="7"/>
      <c r="R52" s="7"/>
    </row>
    <row r="53" spans="1:18" s="11" customFormat="1" ht="13.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2"/>
      <c r="O53" s="22"/>
      <c r="P53" s="22"/>
      <c r="Q53" s="22"/>
      <c r="R53" s="22"/>
    </row>
    <row r="54" spans="1:18" ht="13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7"/>
      <c r="O54" s="7"/>
      <c r="P54" s="7"/>
      <c r="Q54" s="7"/>
      <c r="R54" s="7"/>
    </row>
    <row r="55" spans="1:18" ht="14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7"/>
      <c r="O55" s="7"/>
      <c r="P55" s="7"/>
      <c r="Q55" s="7"/>
      <c r="R55" s="7"/>
    </row>
    <row r="56" spans="14:18" ht="14.25">
      <c r="N56" s="7"/>
      <c r="O56" s="7"/>
      <c r="P56" s="7"/>
      <c r="Q56" s="7"/>
      <c r="R56" s="7"/>
    </row>
    <row r="57" ht="14.25" customHeight="1"/>
    <row r="60" spans="2:5" ht="14.25">
      <c r="B60" s="24"/>
      <c r="C60" s="24"/>
      <c r="D60" s="24"/>
      <c r="E60" s="24"/>
    </row>
    <row r="61" spans="2:5" ht="15">
      <c r="B61" s="26"/>
      <c r="C61" s="26"/>
      <c r="D61" s="26"/>
      <c r="E61" s="26"/>
    </row>
    <row r="62" spans="2:5" ht="14.25">
      <c r="B62" s="25"/>
      <c r="C62" s="25"/>
      <c r="D62" s="25"/>
      <c r="E62" s="25"/>
    </row>
    <row r="63" ht="14.25">
      <c r="B63" s="24"/>
    </row>
  </sheetData>
  <sheetProtection selectLockedCells="1" selectUnlockedCells="1"/>
  <mergeCells count="9">
    <mergeCell ref="C1:C2"/>
    <mergeCell ref="D1:D2"/>
    <mergeCell ref="E1:E2"/>
    <mergeCell ref="F1:L1"/>
    <mergeCell ref="A47:C47"/>
    <mergeCell ref="M1:M2"/>
    <mergeCell ref="A1:A2"/>
    <mergeCell ref="B1:B2"/>
    <mergeCell ref="A46:C46"/>
  </mergeCells>
  <printOptions/>
  <pageMargins left="0.52" right="0.4330708661417323" top="1.15" bottom="0.7480314960629921" header="0.67" footer="0.5118110236220472"/>
  <pageSetup horizontalDpi="600" verticalDpi="600" orientation="landscape" paperSize="9" r:id="rId1"/>
  <headerFooter alignWithMargins="0">
    <oddHeader>&amp;C&amp;"Arial,Pogrubiony"Wykaz mienia komunalnego Miasta Radziejów na dzień 31.12.2015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2016-03-25T11:21:42Z</cp:lastPrinted>
  <dcterms:created xsi:type="dcterms:W3CDTF">2014-03-17T17:55:29Z</dcterms:created>
  <dcterms:modified xsi:type="dcterms:W3CDTF">2016-06-28T12:14:22Z</dcterms:modified>
  <cp:category/>
  <cp:version/>
  <cp:contentType/>
  <cp:contentStatus/>
</cp:coreProperties>
</file>