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</sheets>
  <definedNames>
    <definedName name="_xlnm._FilterDatabase" localSheetId="0" hidden="1">'1'!$C$1:$C$608</definedName>
    <definedName name="_xlnm.Print_Area" localSheetId="0">'1'!$A$1:$T$569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2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<sst xmlns="http://schemas.openxmlformats.org/spreadsheetml/2006/main" count="759" uniqueCount="240">
  <si>
    <t>Dział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</si>
  <si>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</si>
  <si>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</si>
  <si>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</si>
  <si>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</si>
  <si>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</si>
  <si>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</si>
  <si>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</si>
  <si>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</si>
  <si>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</si>
  <si>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</si>
  <si>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</si>
  <si>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</si>
  <si>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</si>
  <si>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</si>
  <si>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</si>
  <si>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</si>
  <si>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</si>
  <si>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</si>
  <si>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</si>
  <si>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</si>
  <si>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</si>
  <si>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</si>
  <si>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</si>
  <si>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</si>
  <si>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</si>
  <si>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</si>
  <si>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</si>
  <si>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</si>
  <si>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</si>
  <si>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</si>
  <si>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</si>
  <si>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</si>
  <si>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</si>
  <si>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</si>
  <si>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</si>
  <si>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</si>
  <si>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</si>
  <si>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</si>
  <si>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</si>
  <si>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</si>
  <si>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</si>
  <si>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</si>
  <si>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</si>
  <si>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</si>
  <si>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</si>
  <si>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</si>
  <si>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</si>
  <si>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</si>
  <si>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</si>
  <si>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</si>
  <si>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</si>
  <si>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</si>
  <si>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</si>
  <si>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</si>
  <si>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</si>
  <si>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</si>
  <si>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</si>
  <si>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</si>
  <si>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</si>
  <si>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</si>
  <si>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</si>
  <si>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</si>
  <si>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</si>
  <si>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</si>
  <si>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</si>
  <si>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</si>
  <si>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</si>
  <si>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</si>
  <si>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</si>
  <si>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</si>
  <si>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</si>
  <si>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</si>
  <si>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</si>
  <si>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</si>
  <si>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</si>
  <si>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</si>
  <si>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</si>
  <si>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</si>
  <si>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</si>
  <si>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</si>
  <si>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</si>
  <si>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</si>
  <si>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</si>
  <si>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</si>
  <si>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</si>
  <si>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</si>
  <si>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</si>
  <si>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</si>
  <si>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</si>
  <si>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</si>
  <si>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</si>
  <si>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</si>
  <si>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</si>
  <si>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</si>
  <si>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</si>
  <si>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</si>
  <si>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</si>
  <si>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</si>
  <si>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</si>
  <si>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</si>
  <si>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</si>
  <si>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</si>
  <si>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</si>
  <si>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</si>
  <si>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</si>
  <si>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</si>
  <si>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</si>
  <si>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</si>
  <si>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</si>
  <si>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</si>
  <si>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</si>
  <si>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</si>
  <si>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</si>
  <si>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</si>
  <si>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</si>
  <si>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</si>
  <si>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</si>
  <si>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</si>
  <si>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</si>
  <si>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</si>
  <si>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</si>
  <si>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</si>
  <si>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</si>
  <si>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</si>
  <si>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</si>
  <si>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</si>
  <si>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</si>
  <si>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</si>
  <si>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</si>
  <si>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</si>
  <si>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</si>
  <si>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</si>
  <si>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</si>
  <si>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</si>
  <si>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</si>
  <si>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</si>
  <si>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</si>
  <si>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</si>
  <si>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</si>
  <si>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</si>
  <si>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</si>
  <si>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</si>
  <si>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</si>
  <si>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</si>
  <si>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</si>
  <si>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</si>
  <si>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</si>
  <si>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</si>
  <si>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</si>
  <si>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</si>
  <si>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</si>
  <si>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</si>
  <si>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</si>
  <si>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</si>
  <si>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Oświetlenie ulic, placów i dróg</t>
  </si>
  <si>
    <t>Dotacja podmiotowa z budżetu dla samorządowej instytucji kultury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</si>
  <si>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</si>
  <si>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</si>
  <si>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</si>
  <si>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</si>
  <si>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</si>
  <si>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</si>
  <si>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</si>
  <si>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</si>
  <si>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</si>
  <si>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</si>
  <si>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</si>
  <si>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</si>
  <si>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</si>
  <si>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</si>
  <si>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</si>
  <si>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</si>
  <si>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</si>
  <si>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</si>
  <si>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</si>
  <si>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</si>
  <si>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</si>
  <si>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</si>
  <si>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</si>
  <si>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</si>
  <si>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</si>
  <si>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</si>
  <si>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</si>
  <si>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</si>
  <si>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</si>
  <si>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</si>
  <si>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</si>
  <si>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</si>
  <si>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</si>
  <si>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</si>
  <si>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</si>
  <si>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</si>
  <si>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</si>
  <si>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</si>
  <si>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</si>
  <si>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</si>
  <si>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</si>
  <si>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</si>
  <si>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</si>
  <si>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</si>
  <si>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</si>
  <si>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</si>
  <si>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</si>
  <si>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</si>
  <si>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</si>
  <si>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</si>
  <si>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</si>
  <si>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</si>
  <si>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</si>
  <si>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</si>
  <si>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</si>
  <si>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</si>
  <si>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</si>
  <si>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</si>
  <si>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</si>
  <si>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</si>
  <si>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</si>
  <si>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</si>
  <si>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</si>
  <si>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</si>
  <si>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</si>
  <si>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</si>
  <si>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</si>
  <si>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</si>
  <si>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</si>
  <si>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</si>
  <si>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</si>
  <si>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</si>
  <si>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</si>
  <si>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Kultura fizyczna </t>
  </si>
  <si>
    <t>Pozostałe podatki na rzecz budż.jst</t>
  </si>
  <si>
    <t>Spis powszechny i inne</t>
  </si>
  <si>
    <t xml:space="preserve"> Zmiany w planie wydatków budżetu Miasta Radziejów na  2011 r.</t>
  </si>
  <si>
    <t>Pobór podatków, opłat i niepodatko- wych należności budżetowych</t>
  </si>
  <si>
    <t xml:space="preserve">Zadania w zakresie kultury fizycznej </t>
  </si>
  <si>
    <t>Dotacja celowa z budżetu na finansowanie lub dofinansowanie zadań zleconych do realizacji stowarzyszeniom</t>
  </si>
  <si>
    <t xml:space="preserve">Razem </t>
  </si>
  <si>
    <t>wydatki związane z realizacją statuto-  wych zadań</t>
  </si>
  <si>
    <t>wydatki na programy finansowa- ne z udzia- łem środ- ków, o któ- rych mowa w art.. 5. ust.1 pkt.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</si>
</sst>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9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609"/>
  <sheetViews>
    <sheetView tabSelected="1" zoomScalePageLayoutView="0" workbookViewId="0" topLeftCell="A1">
      <pane xSplit="1" ySplit="7" topLeftCell="B2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58" sqref="E458"/>
    </sheetView>
  </sheetViews>
  <sheetFormatPr defaultColWidth="9.140625" defaultRowHeight="12.75"/>
  <cols>
    <col min="1" max="1" width="5.421875" style="4" customWidth="1"/>
    <col min="2" max="2" width="6.8515625" style="4" customWidth="1"/>
    <col min="3" max="3" width="6.28125" style="4" customWidth="1"/>
    <col min="4" max="4" width="32.57421875" style="4" customWidth="1"/>
    <col min="5" max="6" width="11.7109375" style="4" customWidth="1"/>
    <col min="7" max="7" width="11.7109375" style="98" customWidth="1"/>
    <col min="8" max="8" width="11.140625" style="4" customWidth="1"/>
    <col min="9" max="10" width="9.8515625" style="4" customWidth="1"/>
    <col min="11" max="11" width="9.7109375" style="4" customWidth="1"/>
    <col min="12" max="13" width="9.140625" style="4" customWidth="1"/>
    <col min="14" max="14" width="10.140625" style="4" customWidth="1"/>
    <col min="15" max="16" width="9.140625" style="4" customWidth="1"/>
    <col min="17" max="17" width="10.00390625" style="12" customWidth="1"/>
    <col min="18" max="18" width="9.8515625" style="6" customWidth="1"/>
    <col min="19" max="19" width="10.28125" style="6" customWidth="1"/>
    <col min="20" max="20" width="10.57421875" style="6" customWidth="1"/>
    <col min="21" max="144" width="9.140625" style="6" customWidth="1"/>
    <col min="145" max="16384" width="9.140625" style="4" customWidth="1"/>
  </cols>
  <sheetData>
    <row r="1" spans="1:17" ht="21.75" customHeight="1">
      <c r="A1" s="115" t="s">
        <v>233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9.75" customHeight="1">
      <c r="A2" s="9"/>
      <c r="B2" s="9"/>
      <c r="C2" s="9"/>
      <c r="D2" s="75"/>
      <c r="E2" s="75"/>
      <c r="F2" s="75"/>
      <c r="G2" s="3"/>
      <c r="H2" s="9"/>
      <c r="I2" s="10"/>
      <c r="J2" s="11"/>
      <c r="K2" s="11"/>
      <c r="L2" s="11"/>
      <c r="M2" s="11"/>
      <c r="N2" s="11"/>
      <c r="O2" s="11"/>
      <c r="P2" s="11"/>
      <c r="Q2" s="66" t="s">
        <v>1</v>
      </c>
    </row>
    <row r="3" spans="1:20" ht="12.75" customHeight="1">
      <c r="A3" s="114" t="s">
        <v>0</v>
      </c>
      <c r="B3" s="114" t="s">
        <v>193</v>
      </c>
      <c r="C3" s="114" t="s">
        <v>40</v>
      </c>
      <c r="D3" s="114" t="s">
        <v>41</v>
      </c>
      <c r="E3" s="110" t="s">
        <v>229</v>
      </c>
      <c r="F3" s="110" t="s">
        <v>228</v>
      </c>
      <c r="G3" s="116" t="s">
        <v>187</v>
      </c>
      <c r="H3" s="105" t="s">
        <v>42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1:20" ht="12.75">
      <c r="A4" s="114"/>
      <c r="B4" s="114"/>
      <c r="C4" s="114"/>
      <c r="D4" s="114"/>
      <c r="E4" s="117"/>
      <c r="F4" s="117"/>
      <c r="G4" s="116"/>
      <c r="H4" s="114" t="s">
        <v>43</v>
      </c>
      <c r="I4" s="110" t="s">
        <v>44</v>
      </c>
      <c r="J4" s="110"/>
      <c r="K4" s="110"/>
      <c r="L4" s="110"/>
      <c r="M4" s="121"/>
      <c r="N4" s="121"/>
      <c r="O4" s="121"/>
      <c r="P4" s="121"/>
      <c r="Q4" s="114" t="s">
        <v>205</v>
      </c>
      <c r="R4" s="104" t="s">
        <v>42</v>
      </c>
      <c r="S4" s="104"/>
      <c r="T4" s="104"/>
    </row>
    <row r="5" spans="1:20" ht="12.75" customHeight="1">
      <c r="A5" s="114"/>
      <c r="B5" s="114"/>
      <c r="C5" s="114"/>
      <c r="D5" s="114"/>
      <c r="E5" s="117"/>
      <c r="F5" s="117"/>
      <c r="G5" s="116"/>
      <c r="H5" s="114"/>
      <c r="I5" s="110" t="s">
        <v>201</v>
      </c>
      <c r="J5" s="105" t="s">
        <v>42</v>
      </c>
      <c r="K5" s="107"/>
      <c r="L5" s="110" t="s">
        <v>195</v>
      </c>
      <c r="M5" s="110" t="s">
        <v>203</v>
      </c>
      <c r="N5" s="108" t="s">
        <v>239</v>
      </c>
      <c r="O5" s="110" t="s">
        <v>204</v>
      </c>
      <c r="P5" s="110" t="s">
        <v>194</v>
      </c>
      <c r="Q5" s="114"/>
      <c r="R5" s="108" t="s">
        <v>196</v>
      </c>
      <c r="S5" s="79" t="s">
        <v>44</v>
      </c>
      <c r="T5" s="112" t="s">
        <v>197</v>
      </c>
    </row>
    <row r="6" spans="1:144" s="12" customFormat="1" ht="93" customHeight="1">
      <c r="A6" s="114"/>
      <c r="B6" s="114"/>
      <c r="C6" s="114"/>
      <c r="D6" s="114"/>
      <c r="E6" s="111"/>
      <c r="F6" s="111"/>
      <c r="G6" s="116"/>
      <c r="H6" s="114"/>
      <c r="I6" s="111"/>
      <c r="J6" s="68" t="s">
        <v>202</v>
      </c>
      <c r="K6" s="68" t="s">
        <v>238</v>
      </c>
      <c r="L6" s="111"/>
      <c r="M6" s="111"/>
      <c r="N6" s="109"/>
      <c r="O6" s="111"/>
      <c r="P6" s="111"/>
      <c r="Q6" s="114"/>
      <c r="R6" s="109"/>
      <c r="S6" s="80" t="s">
        <v>206</v>
      </c>
      <c r="T6" s="11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</row>
    <row r="7" spans="1:144" s="12" customFormat="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</row>
    <row r="8" spans="1:144" s="17" customFormat="1" ht="21" customHeight="1" hidden="1">
      <c r="A8" s="118" t="s">
        <v>45</v>
      </c>
      <c r="B8" s="14"/>
      <c r="C8" s="15"/>
      <c r="D8" s="16" t="s">
        <v>47</v>
      </c>
      <c r="E8" s="16"/>
      <c r="F8" s="16"/>
      <c r="G8" s="16">
        <f>G9+G11</f>
        <v>600</v>
      </c>
      <c r="H8" s="16">
        <v>600</v>
      </c>
      <c r="I8" s="16">
        <f aca="true" t="shared" si="0" ref="I8:T8">I9+I11</f>
        <v>600</v>
      </c>
      <c r="J8" s="16">
        <f t="shared" si="0"/>
        <v>0</v>
      </c>
      <c r="K8" s="16">
        <f t="shared" si="0"/>
        <v>600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</row>
    <row r="9" spans="1:144" s="17" customFormat="1" ht="18" customHeight="1" hidden="1">
      <c r="A9" s="119"/>
      <c r="B9" s="18" t="s">
        <v>46</v>
      </c>
      <c r="C9" s="19"/>
      <c r="D9" s="20" t="s">
        <v>48</v>
      </c>
      <c r="E9" s="20"/>
      <c r="F9" s="20"/>
      <c r="G9" s="5">
        <v>600</v>
      </c>
      <c r="H9" s="5">
        <v>600</v>
      </c>
      <c r="I9" s="5">
        <v>600</v>
      </c>
      <c r="J9" s="5">
        <v>0</v>
      </c>
      <c r="K9" s="5">
        <v>600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</row>
    <row r="10" spans="1:144" s="17" customFormat="1" ht="42" customHeight="1" hidden="1">
      <c r="A10" s="120"/>
      <c r="B10" s="18"/>
      <c r="C10" s="19">
        <v>2850</v>
      </c>
      <c r="D10" s="20" t="s">
        <v>209</v>
      </c>
      <c r="E10" s="20"/>
      <c r="F10" s="20"/>
      <c r="G10" s="5">
        <v>600</v>
      </c>
      <c r="H10" s="5">
        <v>600</v>
      </c>
      <c r="I10" s="5">
        <v>600</v>
      </c>
      <c r="J10" s="5">
        <v>0</v>
      </c>
      <c r="K10" s="5">
        <v>600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</row>
    <row r="11" spans="1:144" s="17" customFormat="1" ht="12.75" hidden="1">
      <c r="A11" s="18"/>
      <c r="B11" s="18" t="s">
        <v>157</v>
      </c>
      <c r="C11" s="19"/>
      <c r="D11" s="20" t="s">
        <v>6</v>
      </c>
      <c r="E11" s="20"/>
      <c r="F11" s="20"/>
      <c r="G11" s="20">
        <f aca="true" t="shared" si="1" ref="G11:T11">SUM(G12:G16)</f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</row>
    <row r="12" spans="1:144" s="17" customFormat="1" ht="12.75" hidden="1">
      <c r="A12" s="18"/>
      <c r="B12" s="18"/>
      <c r="C12" s="19">
        <v>4210</v>
      </c>
      <c r="D12" s="20" t="s">
        <v>56</v>
      </c>
      <c r="E12" s="20"/>
      <c r="F12" s="20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0">
        <v>0</v>
      </c>
      <c r="N12" s="60">
        <v>0</v>
      </c>
      <c r="O12" s="60">
        <v>0</v>
      </c>
      <c r="P12" s="60">
        <v>0</v>
      </c>
      <c r="Q12" s="5">
        <v>0</v>
      </c>
      <c r="R12" s="5">
        <v>0</v>
      </c>
      <c r="S12" s="5">
        <v>0</v>
      </c>
      <c r="T12" s="5">
        <v>0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</row>
    <row r="13" spans="1:144" s="17" customFormat="1" ht="12.75" hidden="1">
      <c r="A13" s="18"/>
      <c r="B13" s="18"/>
      <c r="C13" s="19">
        <v>4300</v>
      </c>
      <c r="D13" s="20" t="s">
        <v>58</v>
      </c>
      <c r="E13" s="20"/>
      <c r="F13" s="20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0">
        <v>0</v>
      </c>
      <c r="N13" s="60">
        <v>0</v>
      </c>
      <c r="O13" s="60">
        <v>0</v>
      </c>
      <c r="P13" s="60">
        <v>0</v>
      </c>
      <c r="Q13" s="5">
        <v>0</v>
      </c>
      <c r="R13" s="5">
        <v>0</v>
      </c>
      <c r="S13" s="5">
        <v>0</v>
      </c>
      <c r="T13" s="5">
        <v>0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</row>
    <row r="14" spans="1:144" s="17" customFormat="1" ht="12.75" hidden="1">
      <c r="A14" s="18"/>
      <c r="B14" s="18"/>
      <c r="C14" s="19">
        <v>4430</v>
      </c>
      <c r="D14" s="20" t="s">
        <v>59</v>
      </c>
      <c r="E14" s="20"/>
      <c r="F14" s="20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0">
        <v>0</v>
      </c>
      <c r="N14" s="60">
        <v>0</v>
      </c>
      <c r="O14" s="60">
        <v>0</v>
      </c>
      <c r="P14" s="60">
        <v>0</v>
      </c>
      <c r="Q14" s="5">
        <v>0</v>
      </c>
      <c r="R14" s="5">
        <v>0</v>
      </c>
      <c r="S14" s="5">
        <v>0</v>
      </c>
      <c r="T14" s="5">
        <v>0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</row>
    <row r="15" spans="1:144" s="17" customFormat="1" ht="38.25" hidden="1">
      <c r="A15" s="18"/>
      <c r="B15" s="18"/>
      <c r="C15" s="19">
        <v>4740</v>
      </c>
      <c r="D15" s="20" t="s">
        <v>92</v>
      </c>
      <c r="E15" s="20"/>
      <c r="F15" s="20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0">
        <v>0</v>
      </c>
      <c r="N15" s="60">
        <v>0</v>
      </c>
      <c r="O15" s="60">
        <v>0</v>
      </c>
      <c r="P15" s="60">
        <v>0</v>
      </c>
      <c r="Q15" s="5">
        <v>0</v>
      </c>
      <c r="R15" s="5">
        <v>0</v>
      </c>
      <c r="S15" s="5">
        <v>0</v>
      </c>
      <c r="T15" s="5">
        <v>0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</row>
    <row r="16" spans="1:144" s="17" customFormat="1" ht="25.5" hidden="1">
      <c r="A16" s="18"/>
      <c r="B16" s="18"/>
      <c r="C16" s="19">
        <v>4750</v>
      </c>
      <c r="D16" s="20" t="s">
        <v>93</v>
      </c>
      <c r="E16" s="20"/>
      <c r="F16" s="20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0">
        <v>0</v>
      </c>
      <c r="N16" s="60">
        <v>0</v>
      </c>
      <c r="O16" s="60">
        <v>0</v>
      </c>
      <c r="P16" s="60">
        <v>0</v>
      </c>
      <c r="Q16" s="5">
        <v>0</v>
      </c>
      <c r="R16" s="5">
        <v>0</v>
      </c>
      <c r="S16" s="5">
        <v>0</v>
      </c>
      <c r="T16" s="5">
        <v>0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</row>
    <row r="17" spans="1:144" s="17" customFormat="1" ht="6.75" customHeight="1" hidden="1">
      <c r="A17" s="18"/>
      <c r="B17" s="18"/>
      <c r="C17" s="19"/>
      <c r="D17" s="20"/>
      <c r="E17" s="20"/>
      <c r="F17" s="20"/>
      <c r="G17" s="5"/>
      <c r="H17" s="2"/>
      <c r="I17" s="2"/>
      <c r="J17" s="2"/>
      <c r="K17" s="2"/>
      <c r="L17" s="2"/>
      <c r="M17" s="21"/>
      <c r="N17" s="21"/>
      <c r="O17" s="21"/>
      <c r="P17" s="21"/>
      <c r="Q17" s="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</row>
    <row r="18" spans="1:144" s="26" customFormat="1" ht="21" customHeight="1" hidden="1">
      <c r="A18" s="22" t="s">
        <v>158</v>
      </c>
      <c r="B18" s="22"/>
      <c r="C18" s="23"/>
      <c r="D18" s="24" t="s">
        <v>159</v>
      </c>
      <c r="E18" s="24"/>
      <c r="F18" s="24"/>
      <c r="G18" s="24">
        <f aca="true" t="shared" si="2" ref="G18:T18">G19</f>
        <v>5300</v>
      </c>
      <c r="H18" s="24">
        <f t="shared" si="2"/>
        <v>5300</v>
      </c>
      <c r="I18" s="24">
        <f t="shared" si="2"/>
        <v>5300</v>
      </c>
      <c r="J18" s="24">
        <f t="shared" si="2"/>
        <v>2000</v>
      </c>
      <c r="K18" s="24">
        <f t="shared" si="2"/>
        <v>3300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24">
        <f t="shared" si="2"/>
        <v>0</v>
      </c>
      <c r="S18" s="24">
        <f t="shared" si="2"/>
        <v>0</v>
      </c>
      <c r="T18" s="24">
        <f t="shared" si="2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</row>
    <row r="19" spans="1:144" s="17" customFormat="1" ht="18" customHeight="1" hidden="1">
      <c r="A19" s="27"/>
      <c r="B19" s="27" t="s">
        <v>160</v>
      </c>
      <c r="C19" s="28"/>
      <c r="D19" s="29" t="s">
        <v>161</v>
      </c>
      <c r="E19" s="29"/>
      <c r="F19" s="29"/>
      <c r="G19" s="29">
        <f>SUM(G20:G23)</f>
        <v>5300</v>
      </c>
      <c r="H19" s="29">
        <f>SUM(H20:H23)</f>
        <v>5300</v>
      </c>
      <c r="I19" s="29">
        <f aca="true" t="shared" si="3" ref="I19:T19">SUM(I20:I23)</f>
        <v>5300</v>
      </c>
      <c r="J19" s="29">
        <f t="shared" si="3"/>
        <v>2000</v>
      </c>
      <c r="K19" s="29">
        <f t="shared" si="3"/>
        <v>3300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</row>
    <row r="20" spans="1:144" s="17" customFormat="1" ht="18" customHeight="1" hidden="1">
      <c r="A20" s="27"/>
      <c r="B20" s="27"/>
      <c r="C20" s="28">
        <v>4110</v>
      </c>
      <c r="D20" s="29" t="s">
        <v>107</v>
      </c>
      <c r="E20" s="29"/>
      <c r="F20" s="29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</row>
    <row r="21" spans="1:144" s="17" customFormat="1" ht="18" customHeight="1" hidden="1">
      <c r="A21" s="27"/>
      <c r="B21" s="27"/>
      <c r="C21" s="28">
        <v>4120</v>
      </c>
      <c r="D21" s="29" t="s">
        <v>87</v>
      </c>
      <c r="E21" s="29"/>
      <c r="F21" s="29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</row>
    <row r="22" spans="1:144" s="17" customFormat="1" ht="18" customHeight="1" hidden="1">
      <c r="A22" s="27"/>
      <c r="B22" s="27"/>
      <c r="C22" s="28">
        <v>4170</v>
      </c>
      <c r="D22" s="29" t="s">
        <v>55</v>
      </c>
      <c r="E22" s="29"/>
      <c r="F22" s="29"/>
      <c r="G22" s="30">
        <v>2000</v>
      </c>
      <c r="H22" s="30">
        <v>2000</v>
      </c>
      <c r="I22" s="30">
        <v>2000</v>
      </c>
      <c r="J22" s="30">
        <v>2000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</row>
    <row r="23" spans="1:144" s="17" customFormat="1" ht="18" customHeight="1" hidden="1">
      <c r="A23" s="27"/>
      <c r="B23" s="27"/>
      <c r="C23" s="28">
        <v>4300</v>
      </c>
      <c r="D23" s="29" t="s">
        <v>58</v>
      </c>
      <c r="E23" s="29"/>
      <c r="F23" s="29"/>
      <c r="G23" s="30">
        <v>3300</v>
      </c>
      <c r="H23" s="30">
        <v>3300</v>
      </c>
      <c r="I23" s="30">
        <v>3300</v>
      </c>
      <c r="J23" s="30">
        <v>0</v>
      </c>
      <c r="K23" s="30">
        <v>3300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</row>
    <row r="24" spans="1:144" s="17" customFormat="1" ht="6.75" customHeight="1" hidden="1">
      <c r="A24" s="94"/>
      <c r="B24" s="31"/>
      <c r="C24" s="32"/>
      <c r="D24" s="33"/>
      <c r="E24" s="33"/>
      <c r="F24" s="33"/>
      <c r="G24" s="87"/>
      <c r="H24" s="33"/>
      <c r="I24" s="33"/>
      <c r="J24" s="33"/>
      <c r="K24" s="33"/>
      <c r="L24" s="33"/>
      <c r="M24" s="33"/>
      <c r="N24" s="33"/>
      <c r="O24" s="33"/>
      <c r="P24" s="33"/>
      <c r="Q24" s="29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</row>
    <row r="25" spans="1:144" s="17" customFormat="1" ht="21" customHeight="1" hidden="1">
      <c r="A25" s="14">
        <v>600</v>
      </c>
      <c r="B25" s="14"/>
      <c r="C25" s="15"/>
      <c r="D25" s="16" t="s">
        <v>2</v>
      </c>
      <c r="E25" s="16">
        <f>E26+E31+E33</f>
        <v>0</v>
      </c>
      <c r="F25" s="16">
        <f>F26+F31+F33</f>
        <v>0</v>
      </c>
      <c r="G25" s="16">
        <f aca="true" t="shared" si="4" ref="G25:T25">G26+G31+G33</f>
        <v>1232469</v>
      </c>
      <c r="H25" s="82">
        <f t="shared" si="4"/>
        <v>350743</v>
      </c>
      <c r="I25" s="82">
        <f t="shared" si="4"/>
        <v>350743</v>
      </c>
      <c r="J25" s="82">
        <f t="shared" si="4"/>
        <v>9993</v>
      </c>
      <c r="K25" s="82">
        <f t="shared" si="4"/>
        <v>340750</v>
      </c>
      <c r="L25" s="82">
        <f t="shared" si="4"/>
        <v>0</v>
      </c>
      <c r="M25" s="82">
        <f t="shared" si="4"/>
        <v>0</v>
      </c>
      <c r="N25" s="82">
        <f t="shared" si="4"/>
        <v>0</v>
      </c>
      <c r="O25" s="82">
        <f t="shared" si="4"/>
        <v>0</v>
      </c>
      <c r="P25" s="82">
        <f t="shared" si="4"/>
        <v>0</v>
      </c>
      <c r="Q25" s="82">
        <f t="shared" si="4"/>
        <v>881726</v>
      </c>
      <c r="R25" s="82">
        <f t="shared" si="4"/>
        <v>881726</v>
      </c>
      <c r="S25" s="82">
        <f t="shared" si="4"/>
        <v>841726</v>
      </c>
      <c r="T25" s="82">
        <f t="shared" si="4"/>
        <v>0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</row>
    <row r="26" spans="1:144" s="37" customFormat="1" ht="18" customHeight="1" hidden="1">
      <c r="A26" s="34"/>
      <c r="B26" s="35">
        <v>60013</v>
      </c>
      <c r="C26" s="36"/>
      <c r="D26" s="29" t="s">
        <v>164</v>
      </c>
      <c r="E26" s="29"/>
      <c r="F26" s="29"/>
      <c r="G26" s="29">
        <f>SUM(G27:G30)</f>
        <v>21140</v>
      </c>
      <c r="H26" s="81">
        <f aca="true" t="shared" si="5" ref="H26:T26">SUM(H27:H30)</f>
        <v>21140</v>
      </c>
      <c r="I26" s="81">
        <f>SUM(I27:I30)</f>
        <v>21140</v>
      </c>
      <c r="J26" s="81">
        <f t="shared" si="5"/>
        <v>0</v>
      </c>
      <c r="K26" s="81">
        <f t="shared" si="5"/>
        <v>21140</v>
      </c>
      <c r="L26" s="81">
        <f t="shared" si="5"/>
        <v>0</v>
      </c>
      <c r="M26" s="81">
        <f t="shared" si="5"/>
        <v>0</v>
      </c>
      <c r="N26" s="81">
        <f t="shared" si="5"/>
        <v>0</v>
      </c>
      <c r="O26" s="81">
        <f t="shared" si="5"/>
        <v>0</v>
      </c>
      <c r="P26" s="81">
        <f t="shared" si="5"/>
        <v>0</v>
      </c>
      <c r="Q26" s="81">
        <f t="shared" si="5"/>
        <v>0</v>
      </c>
      <c r="R26" s="81">
        <f t="shared" si="5"/>
        <v>0</v>
      </c>
      <c r="S26" s="81">
        <f t="shared" si="5"/>
        <v>0</v>
      </c>
      <c r="T26" s="81">
        <f t="shared" si="5"/>
        <v>0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</row>
    <row r="27" spans="1:144" s="37" customFormat="1" ht="18" customHeight="1" hidden="1">
      <c r="A27" s="34"/>
      <c r="B27" s="35"/>
      <c r="C27" s="36">
        <v>4170</v>
      </c>
      <c r="D27" s="29" t="s">
        <v>55</v>
      </c>
      <c r="E27" s="29"/>
      <c r="F27" s="2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</row>
    <row r="28" spans="1:144" s="37" customFormat="1" ht="18" customHeight="1" hidden="1">
      <c r="A28" s="34"/>
      <c r="B28" s="35"/>
      <c r="C28" s="36">
        <v>4210</v>
      </c>
      <c r="D28" s="29" t="s">
        <v>56</v>
      </c>
      <c r="E28" s="29"/>
      <c r="F28" s="29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s="37" customFormat="1" ht="18" customHeight="1" hidden="1">
      <c r="A29" s="34"/>
      <c r="B29" s="34"/>
      <c r="C29" s="36">
        <v>4270</v>
      </c>
      <c r="D29" s="29" t="s">
        <v>57</v>
      </c>
      <c r="E29" s="29"/>
      <c r="F29" s="29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s="37" customFormat="1" ht="26.25" customHeight="1" hidden="1">
      <c r="A30" s="34"/>
      <c r="B30" s="34"/>
      <c r="C30" s="36">
        <v>4520</v>
      </c>
      <c r="D30" s="29" t="s">
        <v>198</v>
      </c>
      <c r="E30" s="29"/>
      <c r="F30" s="29"/>
      <c r="G30" s="7">
        <v>21140</v>
      </c>
      <c r="H30" s="7">
        <v>21140</v>
      </c>
      <c r="I30" s="7">
        <v>21140</v>
      </c>
      <c r="J30" s="7">
        <v>0</v>
      </c>
      <c r="K30" s="7">
        <v>21140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s="37" customFormat="1" ht="18" customHeight="1" hidden="1">
      <c r="A31" s="34"/>
      <c r="B31" s="35">
        <v>60014</v>
      </c>
      <c r="C31" s="36"/>
      <c r="D31" s="29" t="s">
        <v>165</v>
      </c>
      <c r="E31" s="29"/>
      <c r="F31" s="29"/>
      <c r="G31" s="29">
        <f aca="true" t="shared" si="6" ref="G31:T31">SUM(G32:G32)</f>
        <v>34610</v>
      </c>
      <c r="H31" s="81">
        <f t="shared" si="6"/>
        <v>34610</v>
      </c>
      <c r="I31" s="81">
        <f t="shared" si="6"/>
        <v>34610</v>
      </c>
      <c r="J31" s="81">
        <f t="shared" si="6"/>
        <v>0</v>
      </c>
      <c r="K31" s="81">
        <f t="shared" si="6"/>
        <v>34610</v>
      </c>
      <c r="L31" s="81">
        <f t="shared" si="6"/>
        <v>0</v>
      </c>
      <c r="M31" s="81">
        <f t="shared" si="6"/>
        <v>0</v>
      </c>
      <c r="N31" s="81">
        <f t="shared" si="6"/>
        <v>0</v>
      </c>
      <c r="O31" s="81">
        <f t="shared" si="6"/>
        <v>0</v>
      </c>
      <c r="P31" s="81">
        <f t="shared" si="6"/>
        <v>0</v>
      </c>
      <c r="Q31" s="81">
        <f t="shared" si="6"/>
        <v>0</v>
      </c>
      <c r="R31" s="81">
        <f t="shared" si="6"/>
        <v>0</v>
      </c>
      <c r="S31" s="81">
        <f t="shared" si="6"/>
        <v>0</v>
      </c>
      <c r="T31" s="81">
        <f t="shared" si="6"/>
        <v>0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s="37" customFormat="1" ht="27" customHeight="1" hidden="1">
      <c r="A32" s="34"/>
      <c r="B32" s="34"/>
      <c r="C32" s="36">
        <v>4520</v>
      </c>
      <c r="D32" s="29" t="s">
        <v>198</v>
      </c>
      <c r="E32" s="29"/>
      <c r="F32" s="29"/>
      <c r="G32" s="7">
        <v>34610</v>
      </c>
      <c r="H32" s="7">
        <v>34610</v>
      </c>
      <c r="I32" s="7">
        <v>34610</v>
      </c>
      <c r="J32" s="7">
        <v>0</v>
      </c>
      <c r="K32" s="7">
        <v>34610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1:144" s="17" customFormat="1" ht="18" customHeight="1" hidden="1">
      <c r="A33" s="18"/>
      <c r="B33" s="19">
        <v>60016</v>
      </c>
      <c r="C33" s="19"/>
      <c r="D33" s="20" t="s">
        <v>3</v>
      </c>
      <c r="E33" s="20">
        <f>SUM(E34:E43)</f>
        <v>0</v>
      </c>
      <c r="F33" s="20">
        <f>SUM(F34:F43)</f>
        <v>0</v>
      </c>
      <c r="G33" s="20">
        <f aca="true" t="shared" si="7" ref="G33:T33">SUM(G34:G43)</f>
        <v>1176719</v>
      </c>
      <c r="H33" s="20">
        <f t="shared" si="7"/>
        <v>294993</v>
      </c>
      <c r="I33" s="20">
        <f t="shared" si="7"/>
        <v>294993</v>
      </c>
      <c r="J33" s="20">
        <f t="shared" si="7"/>
        <v>9993</v>
      </c>
      <c r="K33" s="20">
        <f t="shared" si="7"/>
        <v>285000</v>
      </c>
      <c r="L33" s="20">
        <f t="shared" si="7"/>
        <v>0</v>
      </c>
      <c r="M33" s="20">
        <f t="shared" si="7"/>
        <v>0</v>
      </c>
      <c r="N33" s="20">
        <f t="shared" si="7"/>
        <v>0</v>
      </c>
      <c r="O33" s="20">
        <f t="shared" si="7"/>
        <v>0</v>
      </c>
      <c r="P33" s="20">
        <f t="shared" si="7"/>
        <v>0</v>
      </c>
      <c r="Q33" s="20">
        <f t="shared" si="7"/>
        <v>881726</v>
      </c>
      <c r="R33" s="20">
        <f t="shared" si="7"/>
        <v>881726</v>
      </c>
      <c r="S33" s="20">
        <f t="shared" si="7"/>
        <v>841726</v>
      </c>
      <c r="T33" s="20">
        <f t="shared" si="7"/>
        <v>0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</row>
    <row r="34" spans="1:144" s="17" customFormat="1" ht="18" customHeight="1" hidden="1">
      <c r="A34" s="18"/>
      <c r="B34" s="19"/>
      <c r="C34" s="28">
        <v>4110</v>
      </c>
      <c r="D34" s="29" t="s">
        <v>107</v>
      </c>
      <c r="E34" s="29"/>
      <c r="F34" s="29"/>
      <c r="G34" s="5">
        <v>1284</v>
      </c>
      <c r="H34" s="5">
        <v>1284</v>
      </c>
      <c r="I34" s="5">
        <v>1284</v>
      </c>
      <c r="J34" s="5">
        <v>1284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</row>
    <row r="35" spans="1:144" s="17" customFormat="1" ht="18" customHeight="1" hidden="1">
      <c r="A35" s="18"/>
      <c r="B35" s="19"/>
      <c r="C35" s="28">
        <v>4120</v>
      </c>
      <c r="D35" s="29" t="s">
        <v>87</v>
      </c>
      <c r="E35" s="29"/>
      <c r="F35" s="29"/>
      <c r="G35" s="5">
        <v>209</v>
      </c>
      <c r="H35" s="5">
        <v>209</v>
      </c>
      <c r="I35" s="5">
        <v>209</v>
      </c>
      <c r="J35" s="5">
        <v>209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</row>
    <row r="36" spans="1:144" s="17" customFormat="1" ht="18" customHeight="1" hidden="1">
      <c r="A36" s="18"/>
      <c r="B36" s="18"/>
      <c r="C36" s="19" t="s">
        <v>51</v>
      </c>
      <c r="D36" s="20" t="s">
        <v>55</v>
      </c>
      <c r="E36" s="20"/>
      <c r="F36" s="20"/>
      <c r="G36" s="5">
        <v>8500</v>
      </c>
      <c r="H36" s="5">
        <v>8500</v>
      </c>
      <c r="I36" s="5">
        <v>8500</v>
      </c>
      <c r="J36" s="5">
        <v>8500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</row>
    <row r="37" spans="1:144" s="17" customFormat="1" ht="18" customHeight="1" hidden="1">
      <c r="A37" s="18"/>
      <c r="B37" s="18"/>
      <c r="C37" s="19">
        <v>4210</v>
      </c>
      <c r="D37" s="20" t="s">
        <v>56</v>
      </c>
      <c r="E37" s="20"/>
      <c r="F37" s="20"/>
      <c r="G37" s="5">
        <v>48500</v>
      </c>
      <c r="H37" s="5">
        <v>48500</v>
      </c>
      <c r="I37" s="5">
        <v>48500</v>
      </c>
      <c r="J37" s="5">
        <v>0</v>
      </c>
      <c r="K37" s="5">
        <v>48500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</row>
    <row r="38" spans="1:144" s="17" customFormat="1" ht="18" customHeight="1" hidden="1">
      <c r="A38" s="18"/>
      <c r="B38" s="18"/>
      <c r="C38" s="19">
        <v>4270</v>
      </c>
      <c r="D38" s="20" t="s">
        <v>57</v>
      </c>
      <c r="E38" s="20"/>
      <c r="F38" s="20"/>
      <c r="G38" s="5">
        <v>145000</v>
      </c>
      <c r="H38" s="5">
        <v>145000</v>
      </c>
      <c r="I38" s="5">
        <v>145000</v>
      </c>
      <c r="J38" s="5">
        <v>0</v>
      </c>
      <c r="K38" s="5">
        <v>145000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</row>
    <row r="39" spans="1:144" s="17" customFormat="1" ht="18" customHeight="1" hidden="1">
      <c r="A39" s="18"/>
      <c r="B39" s="18"/>
      <c r="C39" s="19">
        <v>4300</v>
      </c>
      <c r="D39" s="20" t="s">
        <v>58</v>
      </c>
      <c r="E39" s="20"/>
      <c r="F39" s="20"/>
      <c r="G39" s="5">
        <v>90000</v>
      </c>
      <c r="H39" s="5">
        <v>90000</v>
      </c>
      <c r="I39" s="5">
        <v>90000</v>
      </c>
      <c r="J39" s="5">
        <v>0</v>
      </c>
      <c r="K39" s="5">
        <v>90000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</row>
    <row r="40" spans="1:144" s="17" customFormat="1" ht="18" customHeight="1" hidden="1">
      <c r="A40" s="18"/>
      <c r="B40" s="18"/>
      <c r="C40" s="19" t="s">
        <v>52</v>
      </c>
      <c r="D40" s="20" t="s">
        <v>59</v>
      </c>
      <c r="E40" s="20"/>
      <c r="F40" s="20"/>
      <c r="G40" s="5">
        <v>1500</v>
      </c>
      <c r="H40" s="5">
        <v>1500</v>
      </c>
      <c r="I40" s="5">
        <v>1500</v>
      </c>
      <c r="J40" s="5">
        <v>0</v>
      </c>
      <c r="K40" s="5">
        <v>1500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</row>
    <row r="41" spans="1:144" s="17" customFormat="1" ht="18" customHeight="1" hidden="1">
      <c r="A41" s="18"/>
      <c r="B41" s="18"/>
      <c r="C41" s="19" t="s">
        <v>53</v>
      </c>
      <c r="D41" s="20" t="s">
        <v>60</v>
      </c>
      <c r="E41" s="20"/>
      <c r="F41" s="20"/>
      <c r="G41" s="5">
        <v>40000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40000</v>
      </c>
      <c r="R41" s="5">
        <v>40000</v>
      </c>
      <c r="S41" s="5">
        <v>0</v>
      </c>
      <c r="T41" s="5">
        <v>0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</row>
    <row r="42" spans="1:144" s="39" customFormat="1" ht="18" customHeight="1" hidden="1">
      <c r="A42" s="18"/>
      <c r="B42" s="18"/>
      <c r="C42" s="19">
        <v>6057</v>
      </c>
      <c r="D42" s="20" t="s">
        <v>60</v>
      </c>
      <c r="E42" s="95"/>
      <c r="F42" s="95"/>
      <c r="G42" s="88">
        <v>420863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420863</v>
      </c>
      <c r="R42" s="5">
        <v>420863</v>
      </c>
      <c r="S42" s="5">
        <v>420863</v>
      </c>
      <c r="T42" s="5">
        <v>0</v>
      </c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</row>
    <row r="43" spans="1:144" s="39" customFormat="1" ht="18" customHeight="1" hidden="1">
      <c r="A43" s="18"/>
      <c r="B43" s="18"/>
      <c r="C43" s="19">
        <v>6059</v>
      </c>
      <c r="D43" s="20" t="s">
        <v>60</v>
      </c>
      <c r="E43" s="20"/>
      <c r="F43" s="20"/>
      <c r="G43" s="2">
        <v>420863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420863</v>
      </c>
      <c r="R43" s="5">
        <v>420863</v>
      </c>
      <c r="S43" s="5">
        <v>420863</v>
      </c>
      <c r="T43" s="5">
        <v>0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</row>
    <row r="44" spans="1:144" s="39" customFormat="1" ht="11.25" customHeight="1" hidden="1">
      <c r="A44" s="18"/>
      <c r="B44" s="18"/>
      <c r="C44" s="19"/>
      <c r="D44" s="20"/>
      <c r="E44" s="20"/>
      <c r="F44" s="20"/>
      <c r="G44" s="2"/>
      <c r="H44" s="5"/>
      <c r="I44" s="5"/>
      <c r="J44" s="5"/>
      <c r="K44" s="5"/>
      <c r="L44" s="5"/>
      <c r="M44" s="69"/>
      <c r="N44" s="69"/>
      <c r="O44" s="69"/>
      <c r="P44" s="69"/>
      <c r="Q44" s="5"/>
      <c r="R44" s="17"/>
      <c r="S44" s="17"/>
      <c r="T44" s="17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</row>
    <row r="45" spans="1:144" s="17" customFormat="1" ht="21" customHeight="1">
      <c r="A45" s="14">
        <v>700</v>
      </c>
      <c r="B45" s="14"/>
      <c r="C45" s="15"/>
      <c r="D45" s="16" t="s">
        <v>4</v>
      </c>
      <c r="E45" s="16">
        <f>E46</f>
        <v>3323</v>
      </c>
      <c r="F45" s="16">
        <f>F46</f>
        <v>3323</v>
      </c>
      <c r="G45" s="16">
        <f>G46</f>
        <v>1483757</v>
      </c>
      <c r="H45" s="16">
        <f aca="true" t="shared" si="8" ref="H45:T45">H46</f>
        <v>189992</v>
      </c>
      <c r="I45" s="16">
        <f t="shared" si="8"/>
        <v>189992</v>
      </c>
      <c r="J45" s="16">
        <f t="shared" si="8"/>
        <v>16045</v>
      </c>
      <c r="K45" s="16">
        <f t="shared" si="8"/>
        <v>173947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1293765</v>
      </c>
      <c r="R45" s="16">
        <f t="shared" si="8"/>
        <v>1293765</v>
      </c>
      <c r="S45" s="16">
        <f t="shared" si="8"/>
        <v>903165</v>
      </c>
      <c r="T45" s="16">
        <f t="shared" si="8"/>
        <v>0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</row>
    <row r="46" spans="1:144" s="17" customFormat="1" ht="26.25" customHeight="1">
      <c r="A46" s="18"/>
      <c r="B46" s="19">
        <v>70005</v>
      </c>
      <c r="C46" s="19"/>
      <c r="D46" s="20" t="s">
        <v>5</v>
      </c>
      <c r="E46" s="20">
        <f aca="true" t="shared" si="9" ref="E46:T46">SUM(E47:E63)</f>
        <v>3323</v>
      </c>
      <c r="F46" s="20">
        <f t="shared" si="9"/>
        <v>3323</v>
      </c>
      <c r="G46" s="20">
        <f t="shared" si="9"/>
        <v>1483757</v>
      </c>
      <c r="H46" s="20">
        <f t="shared" si="9"/>
        <v>189992</v>
      </c>
      <c r="I46" s="20">
        <f t="shared" si="9"/>
        <v>189992</v>
      </c>
      <c r="J46" s="20">
        <f t="shared" si="9"/>
        <v>16045</v>
      </c>
      <c r="K46" s="20">
        <f t="shared" si="9"/>
        <v>173947</v>
      </c>
      <c r="L46" s="20">
        <f t="shared" si="9"/>
        <v>0</v>
      </c>
      <c r="M46" s="20">
        <f t="shared" si="9"/>
        <v>0</v>
      </c>
      <c r="N46" s="20">
        <f t="shared" si="9"/>
        <v>0</v>
      </c>
      <c r="O46" s="20">
        <f t="shared" si="9"/>
        <v>0</v>
      </c>
      <c r="P46" s="20">
        <f t="shared" si="9"/>
        <v>0</v>
      </c>
      <c r="Q46" s="20">
        <f t="shared" si="9"/>
        <v>1293765</v>
      </c>
      <c r="R46" s="20">
        <f t="shared" si="9"/>
        <v>1293765</v>
      </c>
      <c r="S46" s="20">
        <f t="shared" si="9"/>
        <v>903165</v>
      </c>
      <c r="T46" s="20">
        <f t="shared" si="9"/>
        <v>0</v>
      </c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</row>
    <row r="47" spans="1:144" s="17" customFormat="1" ht="18" customHeight="1" hidden="1">
      <c r="A47" s="18"/>
      <c r="B47" s="19"/>
      <c r="C47" s="19">
        <v>4110</v>
      </c>
      <c r="D47" s="20" t="s">
        <v>54</v>
      </c>
      <c r="E47" s="20"/>
      <c r="F47" s="20"/>
      <c r="G47" s="5">
        <v>295</v>
      </c>
      <c r="H47" s="5">
        <v>295</v>
      </c>
      <c r="I47" s="5">
        <v>295</v>
      </c>
      <c r="J47" s="5">
        <v>295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</row>
    <row r="48" spans="1:144" s="17" customFormat="1" ht="18" customHeight="1" hidden="1">
      <c r="A48" s="18"/>
      <c r="B48" s="19"/>
      <c r="C48" s="19">
        <v>4120</v>
      </c>
      <c r="D48" s="20" t="s">
        <v>87</v>
      </c>
      <c r="E48" s="20"/>
      <c r="F48" s="20"/>
      <c r="G48" s="5">
        <v>30</v>
      </c>
      <c r="H48" s="5">
        <v>30</v>
      </c>
      <c r="I48" s="5">
        <v>30</v>
      </c>
      <c r="J48" s="5">
        <v>30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</row>
    <row r="49" spans="1:144" s="17" customFormat="1" ht="18" customHeight="1" hidden="1">
      <c r="A49" s="18"/>
      <c r="B49" s="19"/>
      <c r="C49" s="19" t="s">
        <v>51</v>
      </c>
      <c r="D49" s="20" t="s">
        <v>55</v>
      </c>
      <c r="E49" s="20"/>
      <c r="F49" s="20"/>
      <c r="G49" s="5">
        <v>15720</v>
      </c>
      <c r="H49" s="5">
        <v>15720</v>
      </c>
      <c r="I49" s="5">
        <v>15720</v>
      </c>
      <c r="J49" s="5">
        <v>15720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</row>
    <row r="50" spans="1:144" s="17" customFormat="1" ht="18" customHeight="1" hidden="1">
      <c r="A50" s="18"/>
      <c r="B50" s="19"/>
      <c r="C50" s="19">
        <v>4210</v>
      </c>
      <c r="D50" s="20" t="s">
        <v>56</v>
      </c>
      <c r="E50" s="20"/>
      <c r="F50" s="20"/>
      <c r="G50" s="5">
        <v>20000</v>
      </c>
      <c r="H50" s="5">
        <v>20000</v>
      </c>
      <c r="I50" s="5">
        <v>20000</v>
      </c>
      <c r="J50" s="5">
        <v>0</v>
      </c>
      <c r="K50" s="5">
        <v>20000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</row>
    <row r="51" spans="1:144" s="17" customFormat="1" ht="18" customHeight="1">
      <c r="A51" s="18"/>
      <c r="B51" s="19"/>
      <c r="C51" s="19">
        <v>4260</v>
      </c>
      <c r="D51" s="20" t="s">
        <v>64</v>
      </c>
      <c r="E51" s="20">
        <v>3323</v>
      </c>
      <c r="F51" s="20"/>
      <c r="G51" s="5">
        <v>5823</v>
      </c>
      <c r="H51" s="5">
        <v>5823</v>
      </c>
      <c r="I51" s="5">
        <v>5823</v>
      </c>
      <c r="J51" s="5">
        <v>0</v>
      </c>
      <c r="K51" s="5">
        <v>5823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</row>
    <row r="52" spans="1:144" s="17" customFormat="1" ht="18" customHeight="1" hidden="1">
      <c r="A52" s="18"/>
      <c r="B52" s="19"/>
      <c r="C52" s="19" t="s">
        <v>62</v>
      </c>
      <c r="D52" s="20" t="s">
        <v>57</v>
      </c>
      <c r="E52" s="20"/>
      <c r="F52" s="20"/>
      <c r="G52" s="5">
        <v>30000</v>
      </c>
      <c r="H52" s="5">
        <v>30000</v>
      </c>
      <c r="I52" s="5">
        <v>30000</v>
      </c>
      <c r="J52" s="5">
        <v>0</v>
      </c>
      <c r="K52" s="5">
        <v>30000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</row>
    <row r="53" spans="1:144" s="17" customFormat="1" ht="18" customHeight="1" hidden="1">
      <c r="A53" s="18"/>
      <c r="B53" s="19"/>
      <c r="C53" s="19">
        <v>4300</v>
      </c>
      <c r="D53" s="20" t="s">
        <v>58</v>
      </c>
      <c r="E53" s="20"/>
      <c r="F53" s="20"/>
      <c r="G53" s="5">
        <v>40000</v>
      </c>
      <c r="H53" s="5">
        <v>40000</v>
      </c>
      <c r="I53" s="5">
        <v>40000</v>
      </c>
      <c r="J53" s="5">
        <v>0</v>
      </c>
      <c r="K53" s="5">
        <v>40000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</row>
    <row r="54" spans="1:144" s="17" customFormat="1" ht="39" customHeight="1" hidden="1">
      <c r="A54" s="18"/>
      <c r="B54" s="19"/>
      <c r="C54" s="19">
        <v>4360</v>
      </c>
      <c r="D54" s="20" t="s">
        <v>210</v>
      </c>
      <c r="E54" s="20"/>
      <c r="F54" s="20"/>
      <c r="G54" s="5">
        <v>147</v>
      </c>
      <c r="H54" s="5">
        <v>147</v>
      </c>
      <c r="I54" s="5">
        <v>147</v>
      </c>
      <c r="J54" s="5">
        <v>0</v>
      </c>
      <c r="K54" s="5">
        <v>147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s="17" customFormat="1" ht="26.25" customHeight="1" hidden="1">
      <c r="A55" s="18"/>
      <c r="B55" s="19"/>
      <c r="C55" s="19">
        <v>4390</v>
      </c>
      <c r="D55" s="20" t="s">
        <v>163</v>
      </c>
      <c r="E55" s="20"/>
      <c r="F55" s="20"/>
      <c r="G55" s="5">
        <v>2000</v>
      </c>
      <c r="H55" s="5">
        <v>2000</v>
      </c>
      <c r="I55" s="5">
        <v>2000</v>
      </c>
      <c r="J55" s="5">
        <v>0</v>
      </c>
      <c r="K55" s="5">
        <v>2000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s="17" customFormat="1" ht="39.75" customHeight="1">
      <c r="A56" s="18"/>
      <c r="B56" s="19"/>
      <c r="C56" s="19">
        <v>4400</v>
      </c>
      <c r="D56" s="38" t="s">
        <v>173</v>
      </c>
      <c r="E56" s="20"/>
      <c r="F56" s="20">
        <v>3000</v>
      </c>
      <c r="G56" s="5">
        <v>69000</v>
      </c>
      <c r="H56" s="5">
        <v>69000</v>
      </c>
      <c r="I56" s="5">
        <v>69000</v>
      </c>
      <c r="J56" s="5">
        <v>0</v>
      </c>
      <c r="K56" s="5">
        <v>69000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s="17" customFormat="1" ht="25.5" customHeight="1" hidden="1">
      <c r="A57" s="18"/>
      <c r="B57" s="19"/>
      <c r="C57" s="19" t="s">
        <v>52</v>
      </c>
      <c r="D57" s="20" t="s">
        <v>59</v>
      </c>
      <c r="E57" s="20"/>
      <c r="F57" s="20"/>
      <c r="G57" s="5">
        <v>2800</v>
      </c>
      <c r="H57" s="5">
        <v>2800</v>
      </c>
      <c r="I57" s="5">
        <v>2800</v>
      </c>
      <c r="J57" s="5">
        <v>0</v>
      </c>
      <c r="K57" s="5">
        <v>2800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s="17" customFormat="1" ht="25.5" customHeight="1">
      <c r="A58" s="18"/>
      <c r="B58" s="19"/>
      <c r="C58" s="19">
        <v>4520</v>
      </c>
      <c r="D58" s="29" t="s">
        <v>198</v>
      </c>
      <c r="E58" s="29"/>
      <c r="F58" s="29">
        <v>323</v>
      </c>
      <c r="G58" s="5">
        <v>1677</v>
      </c>
      <c r="H58" s="5">
        <v>1677</v>
      </c>
      <c r="I58" s="5">
        <v>1677</v>
      </c>
      <c r="J58" s="5">
        <v>0</v>
      </c>
      <c r="K58" s="5">
        <v>1677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/>
      <c r="R58" s="5"/>
      <c r="S58" s="5"/>
      <c r="T58" s="5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s="17" customFormat="1" ht="25.5" customHeight="1" hidden="1">
      <c r="A59" s="18"/>
      <c r="B59" s="19"/>
      <c r="C59" s="19" t="s">
        <v>63</v>
      </c>
      <c r="D59" s="20" t="s">
        <v>65</v>
      </c>
      <c r="E59" s="20"/>
      <c r="F59" s="20"/>
      <c r="G59" s="5">
        <v>2500</v>
      </c>
      <c r="H59" s="5">
        <v>2500</v>
      </c>
      <c r="I59" s="5">
        <v>2500</v>
      </c>
      <c r="J59" s="5">
        <v>0</v>
      </c>
      <c r="K59" s="5">
        <v>2500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s="17" customFormat="1" ht="25.5" customHeight="1" hidden="1">
      <c r="A60" s="18"/>
      <c r="B60" s="19"/>
      <c r="C60" s="19">
        <v>6050</v>
      </c>
      <c r="D60" s="20" t="s">
        <v>66</v>
      </c>
      <c r="E60" s="20"/>
      <c r="F60" s="20"/>
      <c r="G60" s="5">
        <v>382600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382600</v>
      </c>
      <c r="R60" s="5">
        <v>382600</v>
      </c>
      <c r="S60" s="5">
        <v>0</v>
      </c>
      <c r="T60" s="5">
        <v>0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s="17" customFormat="1" ht="25.5" customHeight="1" hidden="1">
      <c r="A61" s="18"/>
      <c r="B61" s="19"/>
      <c r="C61" s="19">
        <v>6057</v>
      </c>
      <c r="D61" s="20" t="s">
        <v>66</v>
      </c>
      <c r="E61" s="20"/>
      <c r="F61" s="20"/>
      <c r="G61" s="5">
        <v>767690</v>
      </c>
      <c r="H61" s="5">
        <v>0</v>
      </c>
      <c r="I61" s="5"/>
      <c r="J61" s="5"/>
      <c r="K61" s="5"/>
      <c r="L61" s="5"/>
      <c r="M61" s="5"/>
      <c r="N61" s="5"/>
      <c r="O61" s="5"/>
      <c r="P61" s="5"/>
      <c r="Q61" s="5">
        <v>767690</v>
      </c>
      <c r="R61" s="17">
        <v>767690</v>
      </c>
      <c r="S61" s="17">
        <v>767690</v>
      </c>
      <c r="T61" s="5">
        <v>0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s="17" customFormat="1" ht="25.5" customHeight="1" hidden="1">
      <c r="A62" s="18"/>
      <c r="B62" s="19"/>
      <c r="C62" s="19">
        <v>6059</v>
      </c>
      <c r="D62" s="20" t="s">
        <v>66</v>
      </c>
      <c r="E62" s="20"/>
      <c r="F62" s="20"/>
      <c r="G62" s="5">
        <v>135475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135475</v>
      </c>
      <c r="R62" s="17">
        <v>135475</v>
      </c>
      <c r="S62" s="17">
        <v>135475</v>
      </c>
      <c r="T62" s="5">
        <v>0</v>
      </c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s="17" customFormat="1" ht="25.5" hidden="1">
      <c r="A63" s="18"/>
      <c r="B63" s="19"/>
      <c r="C63" s="19">
        <v>6060</v>
      </c>
      <c r="D63" s="20" t="s">
        <v>167</v>
      </c>
      <c r="E63" s="20"/>
      <c r="F63" s="20"/>
      <c r="G63" s="5">
        <v>8000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8000</v>
      </c>
      <c r="R63" s="17">
        <v>8000</v>
      </c>
      <c r="S63" s="17">
        <v>0</v>
      </c>
      <c r="T63" s="5">
        <v>0</v>
      </c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s="39" customFormat="1" ht="8.25" customHeight="1" hidden="1">
      <c r="A64" s="40"/>
      <c r="B64" s="19"/>
      <c r="C64" s="19"/>
      <c r="D64" s="20"/>
      <c r="E64" s="20"/>
      <c r="F64" s="20"/>
      <c r="G64" s="5"/>
      <c r="H64" s="29"/>
      <c r="I64" s="29"/>
      <c r="J64" s="29"/>
      <c r="K64" s="29"/>
      <c r="L64" s="29"/>
      <c r="M64" s="41"/>
      <c r="N64" s="41"/>
      <c r="O64" s="41"/>
      <c r="P64" s="41"/>
      <c r="Q64" s="2"/>
      <c r="R64" s="17"/>
      <c r="S64" s="17"/>
      <c r="T64" s="17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1:144" s="43" customFormat="1" ht="21" customHeight="1" hidden="1">
      <c r="A65" s="52">
        <v>710</v>
      </c>
      <c r="B65" s="42"/>
      <c r="C65" s="42"/>
      <c r="D65" s="24" t="s">
        <v>170</v>
      </c>
      <c r="E65" s="24"/>
      <c r="F65" s="24"/>
      <c r="G65" s="24">
        <f aca="true" t="shared" si="10" ref="G65:T65">SUM(G67:G69)</f>
        <v>70000</v>
      </c>
      <c r="H65" s="24">
        <f t="shared" si="10"/>
        <v>70000</v>
      </c>
      <c r="I65" s="24">
        <f t="shared" si="10"/>
        <v>70000</v>
      </c>
      <c r="J65" s="24">
        <f t="shared" si="10"/>
        <v>0</v>
      </c>
      <c r="K65" s="24">
        <f t="shared" si="10"/>
        <v>70000</v>
      </c>
      <c r="L65" s="24">
        <f t="shared" si="10"/>
        <v>0</v>
      </c>
      <c r="M65" s="24">
        <f t="shared" si="10"/>
        <v>0</v>
      </c>
      <c r="N65" s="24">
        <f t="shared" si="10"/>
        <v>0</v>
      </c>
      <c r="O65" s="24">
        <f t="shared" si="10"/>
        <v>0</v>
      </c>
      <c r="P65" s="24">
        <f t="shared" si="10"/>
        <v>0</v>
      </c>
      <c r="Q65" s="24">
        <f t="shared" si="10"/>
        <v>0</v>
      </c>
      <c r="R65" s="24">
        <f t="shared" si="10"/>
        <v>0</v>
      </c>
      <c r="S65" s="24">
        <f t="shared" si="10"/>
        <v>0</v>
      </c>
      <c r="T65" s="24">
        <f t="shared" si="10"/>
        <v>0</v>
      </c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1:144" s="39" customFormat="1" ht="25.5" customHeight="1" hidden="1">
      <c r="A66" s="18"/>
      <c r="B66" s="19">
        <v>71004</v>
      </c>
      <c r="C66" s="19"/>
      <c r="D66" s="20" t="s">
        <v>171</v>
      </c>
      <c r="E66" s="20"/>
      <c r="F66" s="20"/>
      <c r="G66" s="20">
        <f aca="true" t="shared" si="11" ref="G66:T66">SUM(G67:G69)</f>
        <v>70000</v>
      </c>
      <c r="H66" s="20">
        <f t="shared" si="11"/>
        <v>70000</v>
      </c>
      <c r="I66" s="20">
        <f t="shared" si="11"/>
        <v>70000</v>
      </c>
      <c r="J66" s="20">
        <f t="shared" si="11"/>
        <v>0</v>
      </c>
      <c r="K66" s="20">
        <f t="shared" si="11"/>
        <v>70000</v>
      </c>
      <c r="L66" s="20">
        <f t="shared" si="11"/>
        <v>0</v>
      </c>
      <c r="M66" s="20">
        <f t="shared" si="11"/>
        <v>0</v>
      </c>
      <c r="N66" s="20">
        <f t="shared" si="11"/>
        <v>0</v>
      </c>
      <c r="O66" s="20">
        <f t="shared" si="11"/>
        <v>0</v>
      </c>
      <c r="P66" s="20">
        <f t="shared" si="11"/>
        <v>0</v>
      </c>
      <c r="Q66" s="20">
        <f t="shared" si="11"/>
        <v>0</v>
      </c>
      <c r="R66" s="20">
        <f t="shared" si="11"/>
        <v>0</v>
      </c>
      <c r="S66" s="20">
        <f t="shared" si="11"/>
        <v>0</v>
      </c>
      <c r="T66" s="20">
        <f t="shared" si="11"/>
        <v>0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1:144" s="39" customFormat="1" ht="18" customHeight="1" hidden="1">
      <c r="A67" s="18"/>
      <c r="B67" s="19"/>
      <c r="C67" s="19">
        <v>4170</v>
      </c>
      <c r="D67" s="20" t="s">
        <v>55</v>
      </c>
      <c r="E67" s="20"/>
      <c r="F67" s="20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1:144" s="45" customFormat="1" ht="18" customHeight="1" hidden="1">
      <c r="A68" s="18"/>
      <c r="B68" s="19"/>
      <c r="C68" s="19">
        <v>4300</v>
      </c>
      <c r="D68" s="20" t="s">
        <v>58</v>
      </c>
      <c r="E68" s="20"/>
      <c r="F68" s="20"/>
      <c r="G68" s="20">
        <v>70000</v>
      </c>
      <c r="H68" s="20">
        <v>70000</v>
      </c>
      <c r="I68" s="20">
        <v>70000</v>
      </c>
      <c r="J68" s="20">
        <v>0</v>
      </c>
      <c r="K68" s="20">
        <v>70000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44">
        <v>0</v>
      </c>
      <c r="S68" s="44">
        <v>0</v>
      </c>
      <c r="T68" s="44">
        <v>0</v>
      </c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1:144" s="17" customFormat="1" ht="24.75" customHeight="1" hidden="1">
      <c r="A69" s="18"/>
      <c r="B69" s="19"/>
      <c r="C69" s="19">
        <v>4390</v>
      </c>
      <c r="D69" s="20" t="s">
        <v>168</v>
      </c>
      <c r="E69" s="20"/>
      <c r="F69" s="20"/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1:144" s="49" customFormat="1" ht="10.5" customHeight="1" hidden="1">
      <c r="A70" s="18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61"/>
      <c r="N70" s="61"/>
      <c r="O70" s="61"/>
      <c r="P70" s="61"/>
      <c r="Q70" s="20"/>
      <c r="R70" s="17"/>
      <c r="S70" s="17"/>
      <c r="T70" s="17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1:144" s="78" customFormat="1" ht="14.25" customHeight="1" hidden="1">
      <c r="A71" s="52">
        <v>720</v>
      </c>
      <c r="B71" s="42"/>
      <c r="C71" s="42"/>
      <c r="D71" s="24" t="s">
        <v>190</v>
      </c>
      <c r="E71" s="24"/>
      <c r="F71" s="24"/>
      <c r="G71" s="24">
        <f aca="true" t="shared" si="12" ref="G71:I72">G72</f>
        <v>0</v>
      </c>
      <c r="H71" s="24">
        <f t="shared" si="12"/>
        <v>0</v>
      </c>
      <c r="I71" s="24">
        <f t="shared" si="12"/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6">
        <v>0</v>
      </c>
      <c r="S71" s="26">
        <v>0</v>
      </c>
      <c r="T71" s="26">
        <v>0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1:144" s="49" customFormat="1" ht="14.25" customHeight="1" hidden="1">
      <c r="A72" s="18"/>
      <c r="B72" s="19">
        <v>72095</v>
      </c>
      <c r="C72" s="19"/>
      <c r="D72" s="20" t="s">
        <v>6</v>
      </c>
      <c r="E72" s="20"/>
      <c r="F72" s="20"/>
      <c r="G72" s="20">
        <f t="shared" si="12"/>
        <v>0</v>
      </c>
      <c r="H72" s="20">
        <f t="shared" si="12"/>
        <v>0</v>
      </c>
      <c r="I72" s="20">
        <f t="shared" si="12"/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17">
        <v>0</v>
      </c>
      <c r="S72" s="17">
        <v>0</v>
      </c>
      <c r="T72" s="17">
        <v>0</v>
      </c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1:144" s="49" customFormat="1" ht="14.25" customHeight="1" hidden="1">
      <c r="A73" s="18"/>
      <c r="B73" s="19"/>
      <c r="C73" s="19">
        <v>6059</v>
      </c>
      <c r="D73" s="20" t="s">
        <v>66</v>
      </c>
      <c r="E73" s="20"/>
      <c r="F73" s="20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17">
        <v>0</v>
      </c>
      <c r="S73" s="17">
        <v>0</v>
      </c>
      <c r="T73" s="17">
        <v>0</v>
      </c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  <row r="74" spans="1:144" s="49" customFormat="1" ht="9.75" customHeight="1" hidden="1">
      <c r="A74" s="46"/>
      <c r="B74" s="47"/>
      <c r="C74" s="47"/>
      <c r="D74" s="48"/>
      <c r="E74" s="48"/>
      <c r="F74" s="48"/>
      <c r="G74" s="89"/>
      <c r="H74" s="48"/>
      <c r="I74" s="48"/>
      <c r="J74" s="48"/>
      <c r="K74" s="48"/>
      <c r="L74" s="48"/>
      <c r="M74" s="48"/>
      <c r="N74" s="48"/>
      <c r="O74" s="48"/>
      <c r="P74" s="48"/>
      <c r="Q74" s="29"/>
      <c r="R74" s="17"/>
      <c r="S74" s="17"/>
      <c r="T74" s="17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</row>
    <row r="75" spans="1:144" s="17" customFormat="1" ht="21" customHeight="1" hidden="1">
      <c r="A75" s="14">
        <v>750</v>
      </c>
      <c r="B75" s="15"/>
      <c r="C75" s="15"/>
      <c r="D75" s="16" t="s">
        <v>8</v>
      </c>
      <c r="E75" s="16">
        <f>E76+E91+E96+E125+E131+E135</f>
        <v>0</v>
      </c>
      <c r="F75" s="16">
        <f aca="true" t="shared" si="13" ref="F75:T75">F76+F91+F96+F125+F131+F135</f>
        <v>0</v>
      </c>
      <c r="G75" s="16">
        <f t="shared" si="13"/>
        <v>1853831</v>
      </c>
      <c r="H75" s="16">
        <f t="shared" si="13"/>
        <v>1853831</v>
      </c>
      <c r="I75" s="16">
        <f t="shared" si="13"/>
        <v>1779687</v>
      </c>
      <c r="J75" s="16">
        <f t="shared" si="13"/>
        <v>1189318</v>
      </c>
      <c r="K75" s="16">
        <f t="shared" si="13"/>
        <v>590369</v>
      </c>
      <c r="L75" s="16">
        <f t="shared" si="13"/>
        <v>0</v>
      </c>
      <c r="M75" s="16">
        <f t="shared" si="13"/>
        <v>74144</v>
      </c>
      <c r="N75" s="16">
        <f t="shared" si="13"/>
        <v>0</v>
      </c>
      <c r="O75" s="16">
        <f t="shared" si="13"/>
        <v>0</v>
      </c>
      <c r="P75" s="16">
        <f t="shared" si="13"/>
        <v>0</v>
      </c>
      <c r="Q75" s="16">
        <f t="shared" si="13"/>
        <v>0</v>
      </c>
      <c r="R75" s="16">
        <f t="shared" si="13"/>
        <v>0</v>
      </c>
      <c r="S75" s="16">
        <f t="shared" si="13"/>
        <v>0</v>
      </c>
      <c r="T75" s="16">
        <f t="shared" si="13"/>
        <v>0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</row>
    <row r="76" spans="1:144" s="17" customFormat="1" ht="18" customHeight="1" hidden="1">
      <c r="A76" s="18"/>
      <c r="B76" s="19">
        <v>75011</v>
      </c>
      <c r="C76" s="19"/>
      <c r="D76" s="20" t="s">
        <v>9</v>
      </c>
      <c r="E76" s="20"/>
      <c r="F76" s="20"/>
      <c r="G76" s="5">
        <f aca="true" t="shared" si="14" ref="G76:T76">SUM(G77:G90)</f>
        <v>115775</v>
      </c>
      <c r="H76" s="5">
        <f t="shared" si="14"/>
        <v>115775</v>
      </c>
      <c r="I76" s="5">
        <f t="shared" si="14"/>
        <v>115175</v>
      </c>
      <c r="J76" s="5">
        <f t="shared" si="14"/>
        <v>86520</v>
      </c>
      <c r="K76" s="5">
        <f t="shared" si="14"/>
        <v>28655</v>
      </c>
      <c r="L76" s="5">
        <f t="shared" si="14"/>
        <v>0</v>
      </c>
      <c r="M76" s="5">
        <f t="shared" si="14"/>
        <v>600</v>
      </c>
      <c r="N76" s="5">
        <f t="shared" si="14"/>
        <v>0</v>
      </c>
      <c r="O76" s="5">
        <f t="shared" si="14"/>
        <v>0</v>
      </c>
      <c r="P76" s="5">
        <f t="shared" si="14"/>
        <v>0</v>
      </c>
      <c r="Q76" s="5">
        <f t="shared" si="14"/>
        <v>0</v>
      </c>
      <c r="R76" s="5">
        <f t="shared" si="14"/>
        <v>0</v>
      </c>
      <c r="S76" s="5">
        <f t="shared" si="14"/>
        <v>0</v>
      </c>
      <c r="T76" s="5">
        <f t="shared" si="14"/>
        <v>0</v>
      </c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</row>
    <row r="77" spans="1:144" s="17" customFormat="1" ht="27" customHeight="1" hidden="1">
      <c r="A77" s="18"/>
      <c r="B77" s="19"/>
      <c r="C77" s="19" t="s">
        <v>69</v>
      </c>
      <c r="D77" s="20" t="s">
        <v>84</v>
      </c>
      <c r="E77" s="20"/>
      <c r="F77" s="20"/>
      <c r="G77" s="5">
        <v>600</v>
      </c>
      <c r="H77" s="5">
        <v>600</v>
      </c>
      <c r="I77" s="5">
        <v>0</v>
      </c>
      <c r="J77" s="5">
        <v>0</v>
      </c>
      <c r="K77" s="5">
        <v>0</v>
      </c>
      <c r="L77" s="5">
        <v>0</v>
      </c>
      <c r="M77" s="60">
        <v>600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</row>
    <row r="78" spans="1:144" s="17" customFormat="1" ht="18" customHeight="1" hidden="1">
      <c r="A78" s="18"/>
      <c r="B78" s="19"/>
      <c r="C78" s="19">
        <v>4010</v>
      </c>
      <c r="D78" s="20" t="s">
        <v>85</v>
      </c>
      <c r="E78" s="20"/>
      <c r="F78" s="20"/>
      <c r="G78" s="5">
        <v>69300</v>
      </c>
      <c r="H78" s="5">
        <v>69300</v>
      </c>
      <c r="I78" s="5">
        <v>69300</v>
      </c>
      <c r="J78" s="5">
        <v>69300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</row>
    <row r="79" spans="1:144" s="17" customFormat="1" ht="18" customHeight="1" hidden="1">
      <c r="A79" s="18"/>
      <c r="B79" s="19"/>
      <c r="C79" s="19">
        <v>4040</v>
      </c>
      <c r="D79" s="20" t="s">
        <v>86</v>
      </c>
      <c r="E79" s="20"/>
      <c r="F79" s="20"/>
      <c r="G79" s="5">
        <v>5165</v>
      </c>
      <c r="H79" s="5">
        <v>5165</v>
      </c>
      <c r="I79" s="5">
        <v>5165</v>
      </c>
      <c r="J79" s="5">
        <v>5165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</row>
    <row r="80" spans="1:144" s="17" customFormat="1" ht="18" customHeight="1" hidden="1">
      <c r="A80" s="18"/>
      <c r="B80" s="19"/>
      <c r="C80" s="19">
        <v>4110</v>
      </c>
      <c r="D80" s="20" t="s">
        <v>54</v>
      </c>
      <c r="E80" s="20"/>
      <c r="F80" s="20"/>
      <c r="G80" s="5">
        <v>11245</v>
      </c>
      <c r="H80" s="5">
        <v>11245</v>
      </c>
      <c r="I80" s="5">
        <v>11245</v>
      </c>
      <c r="J80" s="5">
        <v>11245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  <row r="81" spans="1:144" s="17" customFormat="1" ht="18" customHeight="1" hidden="1">
      <c r="A81" s="18"/>
      <c r="B81" s="19"/>
      <c r="C81" s="19">
        <v>4120</v>
      </c>
      <c r="D81" s="20" t="s">
        <v>87</v>
      </c>
      <c r="E81" s="20"/>
      <c r="F81" s="20"/>
      <c r="G81" s="5">
        <v>210</v>
      </c>
      <c r="H81" s="5">
        <v>210</v>
      </c>
      <c r="I81" s="5">
        <v>210</v>
      </c>
      <c r="J81" s="5">
        <v>210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</row>
    <row r="82" spans="1:144" s="17" customFormat="1" ht="18" customHeight="1" hidden="1">
      <c r="A82" s="18"/>
      <c r="B82" s="19"/>
      <c r="C82" s="19">
        <v>4170</v>
      </c>
      <c r="D82" s="20" t="s">
        <v>55</v>
      </c>
      <c r="E82" s="20"/>
      <c r="F82" s="20"/>
      <c r="G82" s="5">
        <v>600</v>
      </c>
      <c r="H82" s="5">
        <v>600</v>
      </c>
      <c r="I82" s="5">
        <v>600</v>
      </c>
      <c r="J82" s="5">
        <v>600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</row>
    <row r="83" spans="1:144" s="17" customFormat="1" ht="18" customHeight="1" hidden="1">
      <c r="A83" s="18"/>
      <c r="B83" s="19"/>
      <c r="C83" s="19" t="s">
        <v>70</v>
      </c>
      <c r="D83" s="20" t="s">
        <v>56</v>
      </c>
      <c r="E83" s="20"/>
      <c r="F83" s="20"/>
      <c r="G83" s="5">
        <v>8600</v>
      </c>
      <c r="H83" s="5">
        <v>8600</v>
      </c>
      <c r="I83" s="5">
        <v>8600</v>
      </c>
      <c r="J83" s="5">
        <v>0</v>
      </c>
      <c r="K83" s="5">
        <v>8600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</row>
    <row r="84" spans="1:144" s="17" customFormat="1" ht="18" customHeight="1" hidden="1">
      <c r="A84" s="18"/>
      <c r="B84" s="19"/>
      <c r="C84" s="19" t="s">
        <v>71</v>
      </c>
      <c r="D84" s="20" t="s">
        <v>88</v>
      </c>
      <c r="E84" s="20"/>
      <c r="F84" s="20"/>
      <c r="G84" s="5">
        <v>100</v>
      </c>
      <c r="H84" s="5">
        <v>100</v>
      </c>
      <c r="I84" s="5">
        <v>100</v>
      </c>
      <c r="J84" s="5">
        <v>0</v>
      </c>
      <c r="K84" s="5">
        <v>100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</row>
    <row r="85" spans="1:144" s="17" customFormat="1" ht="18" customHeight="1" hidden="1">
      <c r="A85" s="18"/>
      <c r="B85" s="19"/>
      <c r="C85" s="19" t="s">
        <v>67</v>
      </c>
      <c r="D85" s="20" t="s">
        <v>58</v>
      </c>
      <c r="E85" s="20"/>
      <c r="F85" s="20"/>
      <c r="G85" s="5">
        <v>16000</v>
      </c>
      <c r="H85" s="5">
        <v>16000</v>
      </c>
      <c r="I85" s="5">
        <v>16000</v>
      </c>
      <c r="J85" s="5">
        <v>0</v>
      </c>
      <c r="K85" s="5">
        <v>16000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</row>
    <row r="86" spans="1:144" s="17" customFormat="1" ht="18" customHeight="1" hidden="1">
      <c r="A86" s="18"/>
      <c r="B86" s="19"/>
      <c r="C86" s="19" t="s">
        <v>72</v>
      </c>
      <c r="D86" s="20" t="s">
        <v>89</v>
      </c>
      <c r="E86" s="20"/>
      <c r="F86" s="20"/>
      <c r="G86" s="5">
        <v>100</v>
      </c>
      <c r="H86" s="5">
        <v>100</v>
      </c>
      <c r="I86" s="5">
        <v>100</v>
      </c>
      <c r="J86" s="5">
        <v>0</v>
      </c>
      <c r="K86" s="5">
        <v>100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</row>
    <row r="87" spans="1:144" s="17" customFormat="1" ht="18" customHeight="1" hidden="1">
      <c r="A87" s="18"/>
      <c r="B87" s="19"/>
      <c r="C87" s="19">
        <v>4440</v>
      </c>
      <c r="D87" s="20" t="s">
        <v>90</v>
      </c>
      <c r="E87" s="20"/>
      <c r="F87" s="20"/>
      <c r="G87" s="5">
        <v>3105</v>
      </c>
      <c r="H87" s="5">
        <v>3105</v>
      </c>
      <c r="I87" s="5">
        <v>3105</v>
      </c>
      <c r="J87" s="5">
        <v>0</v>
      </c>
      <c r="K87" s="5">
        <v>3105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</row>
    <row r="88" spans="1:144" s="17" customFormat="1" ht="12.75" hidden="1">
      <c r="A88" s="18"/>
      <c r="B88" s="19"/>
      <c r="C88" s="19">
        <v>4510</v>
      </c>
      <c r="D88" s="20" t="s">
        <v>169</v>
      </c>
      <c r="E88" s="20"/>
      <c r="F88" s="20"/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</row>
    <row r="89" spans="1:144" s="17" customFormat="1" ht="27.75" customHeight="1" hidden="1">
      <c r="A89" s="18"/>
      <c r="B89" s="19"/>
      <c r="C89" s="19">
        <v>4610</v>
      </c>
      <c r="D89" s="20" t="s">
        <v>65</v>
      </c>
      <c r="E89" s="20"/>
      <c r="F89" s="20"/>
      <c r="G89" s="5">
        <v>50</v>
      </c>
      <c r="H89" s="5">
        <v>50</v>
      </c>
      <c r="I89" s="5">
        <v>50</v>
      </c>
      <c r="J89" s="5">
        <v>0</v>
      </c>
      <c r="K89" s="5">
        <v>50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</row>
    <row r="90" spans="1:144" s="17" customFormat="1" ht="25.5" hidden="1">
      <c r="A90" s="18"/>
      <c r="B90" s="19"/>
      <c r="C90" s="19" t="s">
        <v>73</v>
      </c>
      <c r="D90" s="20" t="s">
        <v>91</v>
      </c>
      <c r="E90" s="20"/>
      <c r="F90" s="20"/>
      <c r="G90" s="5">
        <v>700</v>
      </c>
      <c r="H90" s="5">
        <v>700</v>
      </c>
      <c r="I90" s="5">
        <v>700</v>
      </c>
      <c r="J90" s="5">
        <v>0</v>
      </c>
      <c r="K90" s="5">
        <v>700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</row>
    <row r="91" spans="1:144" s="17" customFormat="1" ht="29.25" customHeight="1" hidden="1">
      <c r="A91" s="18"/>
      <c r="B91" s="19">
        <v>75022</v>
      </c>
      <c r="C91" s="19"/>
      <c r="D91" s="20" t="s">
        <v>211</v>
      </c>
      <c r="E91" s="20"/>
      <c r="F91" s="20"/>
      <c r="G91" s="20">
        <f aca="true" t="shared" si="15" ref="G91:T91">SUM(G92:G95)</f>
        <v>66284</v>
      </c>
      <c r="H91" s="20">
        <f t="shared" si="15"/>
        <v>66284</v>
      </c>
      <c r="I91" s="20">
        <f t="shared" si="15"/>
        <v>3140</v>
      </c>
      <c r="J91" s="20">
        <f t="shared" si="15"/>
        <v>0</v>
      </c>
      <c r="K91" s="20">
        <f t="shared" si="15"/>
        <v>3140</v>
      </c>
      <c r="L91" s="20">
        <f t="shared" si="15"/>
        <v>0</v>
      </c>
      <c r="M91" s="20">
        <f t="shared" si="15"/>
        <v>63144</v>
      </c>
      <c r="N91" s="20">
        <f t="shared" si="15"/>
        <v>0</v>
      </c>
      <c r="O91" s="20">
        <f t="shared" si="15"/>
        <v>0</v>
      </c>
      <c r="P91" s="20">
        <f t="shared" si="15"/>
        <v>0</v>
      </c>
      <c r="Q91" s="20">
        <f t="shared" si="15"/>
        <v>0</v>
      </c>
      <c r="R91" s="20">
        <f t="shared" si="15"/>
        <v>0</v>
      </c>
      <c r="S91" s="20">
        <f t="shared" si="15"/>
        <v>0</v>
      </c>
      <c r="T91" s="20">
        <f t="shared" si="15"/>
        <v>0</v>
      </c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</row>
    <row r="92" spans="1:144" s="17" customFormat="1" ht="25.5" customHeight="1" hidden="1">
      <c r="A92" s="18"/>
      <c r="B92" s="19"/>
      <c r="C92" s="19">
        <v>3030</v>
      </c>
      <c r="D92" s="20" t="s">
        <v>94</v>
      </c>
      <c r="E92" s="20"/>
      <c r="F92" s="20"/>
      <c r="G92" s="5">
        <v>63144</v>
      </c>
      <c r="H92" s="5">
        <v>63144</v>
      </c>
      <c r="I92" s="5">
        <v>0</v>
      </c>
      <c r="J92" s="5">
        <v>0</v>
      </c>
      <c r="K92" s="5">
        <v>0</v>
      </c>
      <c r="L92" s="5">
        <v>0</v>
      </c>
      <c r="M92" s="5">
        <v>63144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</row>
    <row r="93" spans="1:144" s="17" customFormat="1" ht="18" customHeight="1" hidden="1">
      <c r="A93" s="18"/>
      <c r="B93" s="19"/>
      <c r="C93" s="19">
        <v>4210</v>
      </c>
      <c r="D93" s="20" t="s">
        <v>56</v>
      </c>
      <c r="E93" s="20"/>
      <c r="F93" s="20"/>
      <c r="G93" s="5">
        <v>1800</v>
      </c>
      <c r="H93" s="5">
        <v>1800</v>
      </c>
      <c r="I93" s="5">
        <v>1800</v>
      </c>
      <c r="J93" s="5">
        <v>0</v>
      </c>
      <c r="K93" s="5">
        <v>1800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1:144" s="17" customFormat="1" ht="18" customHeight="1" hidden="1">
      <c r="A94" s="18"/>
      <c r="B94" s="19"/>
      <c r="C94" s="19" t="s">
        <v>67</v>
      </c>
      <c r="D94" s="20" t="s">
        <v>58</v>
      </c>
      <c r="E94" s="20"/>
      <c r="F94" s="20"/>
      <c r="G94" s="5">
        <v>500</v>
      </c>
      <c r="H94" s="5">
        <v>500</v>
      </c>
      <c r="I94" s="5">
        <v>500</v>
      </c>
      <c r="J94" s="5">
        <v>0</v>
      </c>
      <c r="K94" s="5">
        <v>500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1:144" s="17" customFormat="1" ht="39" customHeight="1" hidden="1">
      <c r="A95" s="18"/>
      <c r="B95" s="19"/>
      <c r="C95" s="19" t="s">
        <v>74</v>
      </c>
      <c r="D95" s="20" t="s">
        <v>210</v>
      </c>
      <c r="E95" s="20"/>
      <c r="F95" s="20"/>
      <c r="G95" s="5">
        <v>840</v>
      </c>
      <c r="H95" s="5">
        <v>840</v>
      </c>
      <c r="I95" s="5">
        <v>840</v>
      </c>
      <c r="J95" s="5">
        <v>0</v>
      </c>
      <c r="K95" s="5">
        <v>840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1:144" s="17" customFormat="1" ht="26.25" customHeight="1" hidden="1">
      <c r="A96" s="18"/>
      <c r="B96" s="19">
        <v>75023</v>
      </c>
      <c r="C96" s="19"/>
      <c r="D96" s="20" t="s">
        <v>212</v>
      </c>
      <c r="E96" s="20">
        <f>SUM(E97:E124)</f>
        <v>0</v>
      </c>
      <c r="F96" s="20">
        <f>SUM(F97:F124)</f>
        <v>0</v>
      </c>
      <c r="G96" s="2">
        <f aca="true" t="shared" si="16" ref="G96:T96">SUM(G97:G124)</f>
        <v>1604967</v>
      </c>
      <c r="H96" s="5">
        <f t="shared" si="16"/>
        <v>1604967</v>
      </c>
      <c r="I96" s="5">
        <f t="shared" si="16"/>
        <v>1600967</v>
      </c>
      <c r="J96" s="5">
        <f t="shared" si="16"/>
        <v>1099693</v>
      </c>
      <c r="K96" s="5">
        <f t="shared" si="16"/>
        <v>501274</v>
      </c>
      <c r="L96" s="5">
        <f t="shared" si="16"/>
        <v>0</v>
      </c>
      <c r="M96" s="5">
        <f t="shared" si="16"/>
        <v>4000</v>
      </c>
      <c r="N96" s="5">
        <f t="shared" si="16"/>
        <v>0</v>
      </c>
      <c r="O96" s="5">
        <f t="shared" si="16"/>
        <v>0</v>
      </c>
      <c r="P96" s="5">
        <f t="shared" si="16"/>
        <v>0</v>
      </c>
      <c r="Q96" s="5">
        <f t="shared" si="16"/>
        <v>0</v>
      </c>
      <c r="R96" s="5">
        <f t="shared" si="16"/>
        <v>0</v>
      </c>
      <c r="S96" s="5">
        <f t="shared" si="16"/>
        <v>0</v>
      </c>
      <c r="T96" s="5">
        <f t="shared" si="16"/>
        <v>0</v>
      </c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  <row r="97" spans="1:144" s="17" customFormat="1" ht="27" customHeight="1" hidden="1">
      <c r="A97" s="18"/>
      <c r="B97" s="19"/>
      <c r="C97" s="19">
        <v>3020</v>
      </c>
      <c r="D97" s="20" t="s">
        <v>213</v>
      </c>
      <c r="E97" s="20"/>
      <c r="F97" s="20"/>
      <c r="G97" s="5">
        <v>4000</v>
      </c>
      <c r="H97" s="5">
        <v>4000</v>
      </c>
      <c r="I97" s="5">
        <v>0</v>
      </c>
      <c r="J97" s="5">
        <v>0</v>
      </c>
      <c r="K97" s="5">
        <v>0</v>
      </c>
      <c r="L97" s="5">
        <v>0</v>
      </c>
      <c r="M97" s="60">
        <v>4000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5">
        <v>0</v>
      </c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</row>
    <row r="98" spans="1:144" s="17" customFormat="1" ht="18" customHeight="1" hidden="1">
      <c r="A98" s="18"/>
      <c r="B98" s="19"/>
      <c r="C98" s="19">
        <v>4010</v>
      </c>
      <c r="D98" s="20" t="s">
        <v>85</v>
      </c>
      <c r="E98" s="20"/>
      <c r="F98" s="20"/>
      <c r="G98" s="5">
        <v>866620</v>
      </c>
      <c r="H98" s="5">
        <v>866620</v>
      </c>
      <c r="I98" s="5">
        <v>866620</v>
      </c>
      <c r="J98" s="5">
        <v>866620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</row>
    <row r="99" spans="1:144" s="17" customFormat="1" ht="18" customHeight="1" hidden="1">
      <c r="A99" s="18"/>
      <c r="B99" s="19"/>
      <c r="C99" s="19">
        <v>4040</v>
      </c>
      <c r="D99" s="20" t="s">
        <v>95</v>
      </c>
      <c r="E99" s="20"/>
      <c r="F99" s="20"/>
      <c r="G99" s="5">
        <v>67140</v>
      </c>
      <c r="H99" s="5">
        <v>67140</v>
      </c>
      <c r="I99" s="5">
        <v>67140</v>
      </c>
      <c r="J99" s="5">
        <v>67140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</row>
    <row r="100" spans="1:144" s="17" customFormat="1" ht="18" customHeight="1" hidden="1">
      <c r="A100" s="18"/>
      <c r="B100" s="19"/>
      <c r="C100" s="19">
        <v>4110</v>
      </c>
      <c r="D100" s="20" t="s">
        <v>54</v>
      </c>
      <c r="E100" s="20"/>
      <c r="F100" s="20"/>
      <c r="G100" s="5">
        <v>138467</v>
      </c>
      <c r="H100" s="5">
        <v>138467</v>
      </c>
      <c r="I100" s="5">
        <v>138467</v>
      </c>
      <c r="J100" s="5">
        <v>138467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</row>
    <row r="101" spans="1:144" s="17" customFormat="1" ht="18" customHeight="1" hidden="1">
      <c r="A101" s="18"/>
      <c r="B101" s="19"/>
      <c r="C101" s="19">
        <v>4120</v>
      </c>
      <c r="D101" s="20" t="s">
        <v>87</v>
      </c>
      <c r="E101" s="20"/>
      <c r="F101" s="20"/>
      <c r="G101" s="5">
        <v>22466</v>
      </c>
      <c r="H101" s="5">
        <v>22466</v>
      </c>
      <c r="I101" s="5">
        <v>22466</v>
      </c>
      <c r="J101" s="5">
        <v>22466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</row>
    <row r="102" spans="1:144" s="17" customFormat="1" ht="18" customHeight="1" hidden="1">
      <c r="A102" s="18"/>
      <c r="B102" s="19"/>
      <c r="C102" s="19" t="s">
        <v>75</v>
      </c>
      <c r="D102" s="20" t="s">
        <v>96</v>
      </c>
      <c r="E102" s="20"/>
      <c r="F102" s="20"/>
      <c r="G102" s="5">
        <v>500</v>
      </c>
      <c r="H102" s="5">
        <v>500</v>
      </c>
      <c r="I102" s="5">
        <v>500</v>
      </c>
      <c r="J102" s="5">
        <v>0</v>
      </c>
      <c r="K102" s="5">
        <v>500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</row>
    <row r="103" spans="1:144" s="17" customFormat="1" ht="18" customHeight="1" hidden="1">
      <c r="A103" s="18"/>
      <c r="B103" s="19"/>
      <c r="C103" s="19" t="s">
        <v>51</v>
      </c>
      <c r="D103" s="20" t="s">
        <v>55</v>
      </c>
      <c r="E103" s="20"/>
      <c r="F103" s="20"/>
      <c r="G103" s="5">
        <v>5000</v>
      </c>
      <c r="H103" s="5">
        <v>5000</v>
      </c>
      <c r="I103" s="5">
        <v>5000</v>
      </c>
      <c r="J103" s="5">
        <v>5000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</row>
    <row r="104" spans="1:144" s="17" customFormat="1" ht="18" customHeight="1" hidden="1">
      <c r="A104" s="18"/>
      <c r="B104" s="19"/>
      <c r="C104" s="19">
        <v>4210</v>
      </c>
      <c r="D104" s="20" t="s">
        <v>56</v>
      </c>
      <c r="E104" s="20"/>
      <c r="F104" s="20"/>
      <c r="G104" s="5">
        <v>136000</v>
      </c>
      <c r="H104" s="5">
        <v>136000</v>
      </c>
      <c r="I104" s="5">
        <v>136000</v>
      </c>
      <c r="J104" s="5">
        <v>0</v>
      </c>
      <c r="K104" s="5">
        <v>136000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</row>
    <row r="105" spans="1:144" s="17" customFormat="1" ht="27" customHeight="1" hidden="1">
      <c r="A105" s="18"/>
      <c r="B105" s="19"/>
      <c r="C105" s="19" t="s">
        <v>76</v>
      </c>
      <c r="D105" s="20" t="s">
        <v>214</v>
      </c>
      <c r="E105" s="20"/>
      <c r="F105" s="20"/>
      <c r="G105" s="5">
        <v>200</v>
      </c>
      <c r="H105" s="5">
        <v>200</v>
      </c>
      <c r="I105" s="5">
        <v>200</v>
      </c>
      <c r="J105" s="5">
        <v>0</v>
      </c>
      <c r="K105" s="5">
        <v>200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</row>
    <row r="106" spans="1:144" s="17" customFormat="1" ht="27" customHeight="1" hidden="1">
      <c r="A106" s="18"/>
      <c r="B106" s="19"/>
      <c r="C106" s="19">
        <v>4240</v>
      </c>
      <c r="D106" s="20" t="s">
        <v>131</v>
      </c>
      <c r="E106" s="20"/>
      <c r="F106" s="20"/>
      <c r="G106" s="5">
        <v>1000</v>
      </c>
      <c r="H106" s="5">
        <v>1000</v>
      </c>
      <c r="I106" s="5">
        <v>1000</v>
      </c>
      <c r="J106" s="5">
        <v>0</v>
      </c>
      <c r="K106" s="5">
        <v>1000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</row>
    <row r="107" spans="1:144" s="17" customFormat="1" ht="18" customHeight="1" hidden="1">
      <c r="A107" s="18"/>
      <c r="B107" s="19"/>
      <c r="C107" s="19">
        <v>4260</v>
      </c>
      <c r="D107" s="20" t="s">
        <v>64</v>
      </c>
      <c r="E107" s="20"/>
      <c r="F107" s="20"/>
      <c r="G107" s="5">
        <v>105000</v>
      </c>
      <c r="H107" s="5">
        <v>105000</v>
      </c>
      <c r="I107" s="5">
        <v>105000</v>
      </c>
      <c r="J107" s="5">
        <v>0</v>
      </c>
      <c r="K107" s="5">
        <v>105000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</row>
    <row r="108" spans="1:144" s="17" customFormat="1" ht="18" customHeight="1" hidden="1">
      <c r="A108" s="18"/>
      <c r="B108" s="19"/>
      <c r="C108" s="19" t="s">
        <v>62</v>
      </c>
      <c r="D108" s="20" t="s">
        <v>57</v>
      </c>
      <c r="E108" s="20"/>
      <c r="F108" s="20"/>
      <c r="G108" s="5">
        <v>34800</v>
      </c>
      <c r="H108" s="5">
        <v>34800</v>
      </c>
      <c r="I108" s="5">
        <v>34800</v>
      </c>
      <c r="J108" s="5">
        <v>0</v>
      </c>
      <c r="K108" s="5">
        <v>34800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</row>
    <row r="109" spans="1:144" s="17" customFormat="1" ht="18" customHeight="1" hidden="1">
      <c r="A109" s="18"/>
      <c r="B109" s="19"/>
      <c r="C109" s="19" t="s">
        <v>71</v>
      </c>
      <c r="D109" s="20" t="s">
        <v>88</v>
      </c>
      <c r="E109" s="20"/>
      <c r="F109" s="20"/>
      <c r="G109" s="5">
        <v>1800</v>
      </c>
      <c r="H109" s="5">
        <v>1800</v>
      </c>
      <c r="I109" s="5">
        <v>1800</v>
      </c>
      <c r="J109" s="5">
        <v>0</v>
      </c>
      <c r="K109" s="5">
        <v>1800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</row>
    <row r="110" spans="1:144" s="17" customFormat="1" ht="18" customHeight="1" hidden="1">
      <c r="A110" s="18"/>
      <c r="B110" s="19"/>
      <c r="C110" s="19">
        <v>4300</v>
      </c>
      <c r="D110" s="20" t="s">
        <v>58</v>
      </c>
      <c r="E110" s="20"/>
      <c r="F110" s="20"/>
      <c r="G110" s="5">
        <v>80000</v>
      </c>
      <c r="H110" s="5">
        <v>80000</v>
      </c>
      <c r="I110" s="5">
        <v>80000</v>
      </c>
      <c r="J110" s="5">
        <v>0</v>
      </c>
      <c r="K110" s="5">
        <v>80000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</row>
    <row r="111" spans="1:144" s="17" customFormat="1" ht="18" customHeight="1" hidden="1">
      <c r="A111" s="18"/>
      <c r="B111" s="19"/>
      <c r="C111" s="19" t="s">
        <v>78</v>
      </c>
      <c r="D111" s="20" t="s">
        <v>216</v>
      </c>
      <c r="E111" s="20"/>
      <c r="F111" s="20"/>
      <c r="G111" s="5">
        <v>3800</v>
      </c>
      <c r="H111" s="5">
        <v>3800</v>
      </c>
      <c r="I111" s="5">
        <v>3800</v>
      </c>
      <c r="J111" s="5">
        <v>0</v>
      </c>
      <c r="K111" s="5">
        <v>3800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</row>
    <row r="112" spans="1:144" s="17" customFormat="1" ht="39.75" customHeight="1" hidden="1">
      <c r="A112" s="18"/>
      <c r="B112" s="19"/>
      <c r="C112" s="19" t="s">
        <v>74</v>
      </c>
      <c r="D112" s="20" t="s">
        <v>210</v>
      </c>
      <c r="E112" s="20"/>
      <c r="F112" s="20"/>
      <c r="G112" s="5">
        <v>6000</v>
      </c>
      <c r="H112" s="5">
        <v>6000</v>
      </c>
      <c r="I112" s="5">
        <v>6000</v>
      </c>
      <c r="J112" s="5">
        <v>0</v>
      </c>
      <c r="K112" s="5">
        <v>6000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</row>
    <row r="113" spans="1:144" s="17" customFormat="1" ht="39" customHeight="1" hidden="1">
      <c r="A113" s="18"/>
      <c r="B113" s="19"/>
      <c r="C113" s="19" t="s">
        <v>79</v>
      </c>
      <c r="D113" s="20" t="s">
        <v>215</v>
      </c>
      <c r="E113" s="20"/>
      <c r="F113" s="20"/>
      <c r="G113" s="5">
        <v>8000</v>
      </c>
      <c r="H113" s="5">
        <v>8000</v>
      </c>
      <c r="I113" s="5">
        <v>8000</v>
      </c>
      <c r="J113" s="5">
        <v>0</v>
      </c>
      <c r="K113" s="5">
        <v>8000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</row>
    <row r="114" spans="1:144" s="17" customFormat="1" ht="27" customHeight="1" hidden="1">
      <c r="A114" s="18"/>
      <c r="B114" s="19"/>
      <c r="C114" s="19">
        <v>4390</v>
      </c>
      <c r="D114" s="20" t="s">
        <v>163</v>
      </c>
      <c r="E114" s="20"/>
      <c r="F114" s="20"/>
      <c r="G114" s="5">
        <v>500</v>
      </c>
      <c r="H114" s="5">
        <v>500</v>
      </c>
      <c r="I114" s="5">
        <v>500</v>
      </c>
      <c r="J114" s="5">
        <v>0</v>
      </c>
      <c r="K114" s="5">
        <v>500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</row>
    <row r="115" spans="1:144" s="17" customFormat="1" ht="18" customHeight="1" hidden="1">
      <c r="A115" s="18"/>
      <c r="B115" s="19"/>
      <c r="C115" s="19">
        <v>4410</v>
      </c>
      <c r="D115" s="20" t="s">
        <v>89</v>
      </c>
      <c r="E115" s="20"/>
      <c r="F115" s="20"/>
      <c r="G115" s="5">
        <v>7500</v>
      </c>
      <c r="H115" s="5">
        <v>7500</v>
      </c>
      <c r="I115" s="5">
        <v>7500</v>
      </c>
      <c r="J115" s="5">
        <v>0</v>
      </c>
      <c r="K115" s="5">
        <v>7500</v>
      </c>
      <c r="L115" s="5">
        <v>0</v>
      </c>
      <c r="M115" s="60"/>
      <c r="N115" s="60"/>
      <c r="O115" s="60"/>
      <c r="P115" s="60"/>
      <c r="Q115" s="5">
        <v>0</v>
      </c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</row>
    <row r="116" spans="1:144" s="17" customFormat="1" ht="18" customHeight="1" hidden="1">
      <c r="A116" s="18"/>
      <c r="B116" s="19"/>
      <c r="C116" s="19">
        <v>4430</v>
      </c>
      <c r="D116" s="20" t="s">
        <v>59</v>
      </c>
      <c r="E116" s="20"/>
      <c r="F116" s="20"/>
      <c r="G116" s="5">
        <v>18000</v>
      </c>
      <c r="H116" s="5">
        <v>18000</v>
      </c>
      <c r="I116" s="5">
        <v>18000</v>
      </c>
      <c r="J116" s="5">
        <v>0</v>
      </c>
      <c r="K116" s="5">
        <v>18000</v>
      </c>
      <c r="L116" s="5">
        <v>0</v>
      </c>
      <c r="M116" s="60"/>
      <c r="N116" s="60"/>
      <c r="O116" s="60"/>
      <c r="P116" s="60"/>
      <c r="Q116" s="5">
        <v>0</v>
      </c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</row>
    <row r="117" spans="1:144" s="17" customFormat="1" ht="18" customHeight="1" hidden="1">
      <c r="A117" s="18"/>
      <c r="B117" s="19"/>
      <c r="C117" s="19">
        <v>4440</v>
      </c>
      <c r="D117" s="20" t="s">
        <v>90</v>
      </c>
      <c r="E117" s="20"/>
      <c r="F117" s="20"/>
      <c r="G117" s="5">
        <v>32640</v>
      </c>
      <c r="H117" s="5">
        <v>32640</v>
      </c>
      <c r="I117" s="5">
        <v>32640</v>
      </c>
      <c r="J117" s="5">
        <v>0</v>
      </c>
      <c r="K117" s="5">
        <v>32640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</row>
    <row r="118" spans="1:144" s="17" customFormat="1" ht="18" customHeight="1" hidden="1">
      <c r="A118" s="18"/>
      <c r="B118" s="19"/>
      <c r="C118" s="19" t="s">
        <v>80</v>
      </c>
      <c r="D118" s="20" t="s">
        <v>10</v>
      </c>
      <c r="E118" s="20"/>
      <c r="F118" s="20"/>
      <c r="G118" s="5">
        <v>51259</v>
      </c>
      <c r="H118" s="5">
        <v>51259</v>
      </c>
      <c r="I118" s="5">
        <v>51259</v>
      </c>
      <c r="J118" s="5">
        <v>0</v>
      </c>
      <c r="K118" s="5">
        <v>51259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</row>
    <row r="119" spans="1:144" s="17" customFormat="1" ht="18" customHeight="1" hidden="1">
      <c r="A119" s="18"/>
      <c r="B119" s="19"/>
      <c r="C119" s="19" t="s">
        <v>81</v>
      </c>
      <c r="D119" s="20" t="s">
        <v>231</v>
      </c>
      <c r="E119" s="20"/>
      <c r="F119" s="20"/>
      <c r="G119" s="5">
        <v>1465</v>
      </c>
      <c r="H119" s="5">
        <v>1465</v>
      </c>
      <c r="I119" s="5">
        <v>1465</v>
      </c>
      <c r="J119" s="5">
        <v>0</v>
      </c>
      <c r="K119" s="5">
        <v>1465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</row>
    <row r="120" spans="1:144" s="17" customFormat="1" ht="18" customHeight="1" hidden="1">
      <c r="A120" s="18"/>
      <c r="B120" s="19"/>
      <c r="C120" s="19">
        <v>4510</v>
      </c>
      <c r="D120" s="20" t="s">
        <v>169</v>
      </c>
      <c r="E120" s="20"/>
      <c r="F120" s="20"/>
      <c r="G120" s="5">
        <v>300</v>
      </c>
      <c r="H120" s="5">
        <v>300</v>
      </c>
      <c r="I120" s="5">
        <v>300</v>
      </c>
      <c r="J120" s="5">
        <v>0</v>
      </c>
      <c r="K120" s="5">
        <v>300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</row>
    <row r="121" spans="1:144" s="17" customFormat="1" ht="18" customHeight="1" hidden="1">
      <c r="A121" s="18"/>
      <c r="B121" s="19"/>
      <c r="C121" s="19" t="s">
        <v>82</v>
      </c>
      <c r="D121" s="20" t="s">
        <v>217</v>
      </c>
      <c r="E121" s="20"/>
      <c r="F121" s="20"/>
      <c r="G121" s="5">
        <v>5000</v>
      </c>
      <c r="H121" s="5">
        <v>5000</v>
      </c>
      <c r="I121" s="5">
        <v>5000</v>
      </c>
      <c r="J121" s="5">
        <v>0</v>
      </c>
      <c r="K121" s="5">
        <v>5000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</row>
    <row r="122" spans="1:144" s="17" customFormat="1" ht="18" customHeight="1" hidden="1">
      <c r="A122" s="18"/>
      <c r="B122" s="19"/>
      <c r="C122" s="19">
        <v>4580</v>
      </c>
      <c r="D122" s="20" t="s">
        <v>7</v>
      </c>
      <c r="E122" s="20"/>
      <c r="F122" s="20"/>
      <c r="G122" s="5">
        <v>10</v>
      </c>
      <c r="H122" s="5">
        <v>10</v>
      </c>
      <c r="I122" s="5">
        <v>10</v>
      </c>
      <c r="J122" s="5">
        <v>0</v>
      </c>
      <c r="K122" s="5">
        <v>10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</row>
    <row r="123" spans="1:144" s="17" customFormat="1" ht="26.25" customHeight="1" hidden="1">
      <c r="A123" s="18"/>
      <c r="B123" s="19"/>
      <c r="C123" s="19" t="s">
        <v>63</v>
      </c>
      <c r="D123" s="20" t="s">
        <v>65</v>
      </c>
      <c r="E123" s="20"/>
      <c r="F123" s="20"/>
      <c r="G123" s="5">
        <v>500</v>
      </c>
      <c r="H123" s="5">
        <v>500</v>
      </c>
      <c r="I123" s="5">
        <v>500</v>
      </c>
      <c r="J123" s="5">
        <v>0</v>
      </c>
      <c r="K123" s="5">
        <v>500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</row>
    <row r="124" spans="1:144" s="17" customFormat="1" ht="25.5" hidden="1">
      <c r="A124" s="18"/>
      <c r="B124" s="19"/>
      <c r="C124" s="19" t="s">
        <v>73</v>
      </c>
      <c r="D124" s="20" t="s">
        <v>91</v>
      </c>
      <c r="E124" s="20"/>
      <c r="F124" s="20"/>
      <c r="G124" s="5">
        <v>7000</v>
      </c>
      <c r="H124" s="5">
        <v>7000</v>
      </c>
      <c r="I124" s="5">
        <v>7000</v>
      </c>
      <c r="J124" s="5">
        <v>0</v>
      </c>
      <c r="K124" s="5">
        <v>7000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</row>
    <row r="125" spans="1:144" s="17" customFormat="1" ht="18" customHeight="1" hidden="1">
      <c r="A125" s="18"/>
      <c r="B125" s="19">
        <v>75056</v>
      </c>
      <c r="C125" s="19"/>
      <c r="D125" s="20" t="s">
        <v>232</v>
      </c>
      <c r="E125" s="20">
        <f>E126+E127+E128+E129+E130</f>
        <v>0</v>
      </c>
      <c r="F125" s="20">
        <f aca="true" t="shared" si="17" ref="F125:T125">F126+F127+F128+F129+F130</f>
        <v>0</v>
      </c>
      <c r="G125" s="20">
        <f t="shared" si="17"/>
        <v>10305</v>
      </c>
      <c r="H125" s="20">
        <f t="shared" si="17"/>
        <v>10305</v>
      </c>
      <c r="I125" s="20">
        <f t="shared" si="17"/>
        <v>3905</v>
      </c>
      <c r="J125" s="20">
        <f t="shared" si="17"/>
        <v>3105</v>
      </c>
      <c r="K125" s="20">
        <f t="shared" si="17"/>
        <v>800</v>
      </c>
      <c r="L125" s="20">
        <f t="shared" si="17"/>
        <v>0</v>
      </c>
      <c r="M125" s="20">
        <f t="shared" si="17"/>
        <v>6400</v>
      </c>
      <c r="N125" s="20">
        <f t="shared" si="17"/>
        <v>0</v>
      </c>
      <c r="O125" s="20">
        <f t="shared" si="17"/>
        <v>0</v>
      </c>
      <c r="P125" s="20">
        <f t="shared" si="17"/>
        <v>0</v>
      </c>
      <c r="Q125" s="20">
        <f t="shared" si="17"/>
        <v>0</v>
      </c>
      <c r="R125" s="20">
        <f t="shared" si="17"/>
        <v>0</v>
      </c>
      <c r="S125" s="20">
        <f t="shared" si="17"/>
        <v>0</v>
      </c>
      <c r="T125" s="20">
        <f t="shared" si="17"/>
        <v>0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</row>
    <row r="126" spans="1:144" s="17" customFormat="1" ht="26.25" customHeight="1" hidden="1">
      <c r="A126" s="18"/>
      <c r="B126" s="19"/>
      <c r="C126" s="19">
        <v>3020</v>
      </c>
      <c r="D126" s="20" t="s">
        <v>84</v>
      </c>
      <c r="E126" s="20"/>
      <c r="F126" s="20"/>
      <c r="G126" s="5">
        <v>6400</v>
      </c>
      <c r="H126" s="5">
        <v>6400</v>
      </c>
      <c r="I126" s="5">
        <v>0</v>
      </c>
      <c r="J126" s="5">
        <v>0</v>
      </c>
      <c r="K126" s="5">
        <v>0</v>
      </c>
      <c r="L126" s="5">
        <v>0</v>
      </c>
      <c r="M126" s="5">
        <v>6400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</row>
    <row r="127" spans="1:144" s="17" customFormat="1" ht="18" customHeight="1" hidden="1">
      <c r="A127" s="18"/>
      <c r="B127" s="19"/>
      <c r="C127" s="19">
        <v>4110</v>
      </c>
      <c r="D127" s="20" t="s">
        <v>54</v>
      </c>
      <c r="E127" s="20"/>
      <c r="F127" s="20"/>
      <c r="G127" s="5">
        <v>1227</v>
      </c>
      <c r="H127" s="5">
        <v>1227</v>
      </c>
      <c r="I127" s="5">
        <v>1227</v>
      </c>
      <c r="J127" s="5">
        <v>1227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</row>
    <row r="128" spans="1:144" s="17" customFormat="1" ht="18" customHeight="1" hidden="1">
      <c r="A128" s="18"/>
      <c r="B128" s="19"/>
      <c r="C128" s="19">
        <v>4120</v>
      </c>
      <c r="D128" s="20" t="s">
        <v>87</v>
      </c>
      <c r="E128" s="20"/>
      <c r="F128" s="20"/>
      <c r="G128" s="5">
        <v>198</v>
      </c>
      <c r="H128" s="5">
        <v>198</v>
      </c>
      <c r="I128" s="5">
        <v>198</v>
      </c>
      <c r="J128" s="5">
        <v>198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</row>
    <row r="129" spans="1:144" s="17" customFormat="1" ht="18" customHeight="1" hidden="1">
      <c r="A129" s="18"/>
      <c r="B129" s="19"/>
      <c r="C129" s="19">
        <v>4170</v>
      </c>
      <c r="D129" s="20" t="s">
        <v>55</v>
      </c>
      <c r="E129" s="20"/>
      <c r="F129" s="20"/>
      <c r="G129" s="5">
        <v>1680</v>
      </c>
      <c r="H129" s="5">
        <v>1680</v>
      </c>
      <c r="I129" s="5">
        <v>1680</v>
      </c>
      <c r="J129" s="5">
        <v>1680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</row>
    <row r="130" spans="1:144" s="17" customFormat="1" ht="18" customHeight="1" hidden="1">
      <c r="A130" s="18"/>
      <c r="B130" s="19"/>
      <c r="C130" s="19">
        <v>4210</v>
      </c>
      <c r="D130" s="20" t="s">
        <v>56</v>
      </c>
      <c r="E130" s="20"/>
      <c r="F130" s="20"/>
      <c r="G130" s="5">
        <v>800</v>
      </c>
      <c r="H130" s="5">
        <v>800</v>
      </c>
      <c r="I130" s="5">
        <v>800</v>
      </c>
      <c r="J130" s="5">
        <v>0</v>
      </c>
      <c r="K130" s="5">
        <v>800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</row>
    <row r="131" spans="1:144" s="17" customFormat="1" ht="27" customHeight="1" hidden="1">
      <c r="A131" s="18"/>
      <c r="B131" s="19" t="s">
        <v>68</v>
      </c>
      <c r="C131" s="19"/>
      <c r="D131" s="20" t="s">
        <v>218</v>
      </c>
      <c r="E131" s="20">
        <f>E132+E133+E134</f>
        <v>0</v>
      </c>
      <c r="F131" s="20"/>
      <c r="G131" s="20">
        <f aca="true" t="shared" si="18" ref="G131:T131">SUM(G133:G134)</f>
        <v>40000</v>
      </c>
      <c r="H131" s="20">
        <f t="shared" si="18"/>
        <v>40000</v>
      </c>
      <c r="I131" s="20">
        <f t="shared" si="18"/>
        <v>40000</v>
      </c>
      <c r="J131" s="20">
        <f t="shared" si="18"/>
        <v>0</v>
      </c>
      <c r="K131" s="20">
        <f t="shared" si="18"/>
        <v>40000</v>
      </c>
      <c r="L131" s="20">
        <f t="shared" si="18"/>
        <v>0</v>
      </c>
      <c r="M131" s="20">
        <f t="shared" si="18"/>
        <v>0</v>
      </c>
      <c r="N131" s="20">
        <f t="shared" si="18"/>
        <v>0</v>
      </c>
      <c r="O131" s="20">
        <f t="shared" si="18"/>
        <v>0</v>
      </c>
      <c r="P131" s="20">
        <f t="shared" si="18"/>
        <v>0</v>
      </c>
      <c r="Q131" s="20">
        <f t="shared" si="18"/>
        <v>0</v>
      </c>
      <c r="R131" s="20">
        <f t="shared" si="18"/>
        <v>0</v>
      </c>
      <c r="S131" s="20">
        <f t="shared" si="18"/>
        <v>0</v>
      </c>
      <c r="T131" s="20">
        <f t="shared" si="18"/>
        <v>0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</row>
    <row r="132" spans="1:144" s="17" customFormat="1" ht="26.25" customHeight="1" hidden="1">
      <c r="A132" s="18"/>
      <c r="B132" s="19"/>
      <c r="C132" s="19">
        <v>3020</v>
      </c>
      <c r="D132" s="20" t="s">
        <v>84</v>
      </c>
      <c r="E132" s="20"/>
      <c r="F132" s="20"/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</row>
    <row r="133" spans="1:144" s="17" customFormat="1" ht="18" customHeight="1" hidden="1">
      <c r="A133" s="18"/>
      <c r="B133" s="19"/>
      <c r="C133" s="19" t="s">
        <v>70</v>
      </c>
      <c r="D133" s="20" t="s">
        <v>56</v>
      </c>
      <c r="E133" s="20"/>
      <c r="F133" s="20"/>
      <c r="G133" s="5">
        <v>22000</v>
      </c>
      <c r="H133" s="5">
        <v>22000</v>
      </c>
      <c r="I133" s="5">
        <v>22000</v>
      </c>
      <c r="J133" s="5">
        <v>0</v>
      </c>
      <c r="K133" s="5">
        <v>22000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</row>
    <row r="134" spans="1:144" s="17" customFormat="1" ht="18" customHeight="1" hidden="1">
      <c r="A134" s="18"/>
      <c r="B134" s="19"/>
      <c r="C134" s="19" t="s">
        <v>67</v>
      </c>
      <c r="D134" s="20" t="s">
        <v>58</v>
      </c>
      <c r="E134" s="20"/>
      <c r="F134" s="20"/>
      <c r="G134" s="5">
        <v>18000</v>
      </c>
      <c r="H134" s="5">
        <v>18000</v>
      </c>
      <c r="I134" s="5">
        <v>18000</v>
      </c>
      <c r="J134" s="5">
        <v>0</v>
      </c>
      <c r="K134" s="5">
        <v>18000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</row>
    <row r="135" spans="1:144" s="17" customFormat="1" ht="18" customHeight="1" hidden="1">
      <c r="A135" s="18"/>
      <c r="B135" s="19">
        <v>75095</v>
      </c>
      <c r="C135" s="19"/>
      <c r="D135" s="20" t="s">
        <v>6</v>
      </c>
      <c r="E135" s="20"/>
      <c r="F135" s="20"/>
      <c r="G135" s="20">
        <f aca="true" t="shared" si="19" ref="G135:T135">SUM(G136:G138)</f>
        <v>16500</v>
      </c>
      <c r="H135" s="20">
        <f t="shared" si="19"/>
        <v>16500</v>
      </c>
      <c r="I135" s="20">
        <f t="shared" si="19"/>
        <v>16500</v>
      </c>
      <c r="J135" s="20">
        <f t="shared" si="19"/>
        <v>0</v>
      </c>
      <c r="K135" s="20">
        <f t="shared" si="19"/>
        <v>16500</v>
      </c>
      <c r="L135" s="20">
        <f t="shared" si="19"/>
        <v>0</v>
      </c>
      <c r="M135" s="20">
        <f t="shared" si="19"/>
        <v>0</v>
      </c>
      <c r="N135" s="20">
        <f t="shared" si="19"/>
        <v>0</v>
      </c>
      <c r="O135" s="20">
        <f t="shared" si="19"/>
        <v>0</v>
      </c>
      <c r="P135" s="20">
        <f t="shared" si="19"/>
        <v>0</v>
      </c>
      <c r="Q135" s="20">
        <f t="shared" si="19"/>
        <v>0</v>
      </c>
      <c r="R135" s="20">
        <f t="shared" si="19"/>
        <v>0</v>
      </c>
      <c r="S135" s="20">
        <f t="shared" si="19"/>
        <v>0</v>
      </c>
      <c r="T135" s="20">
        <f t="shared" si="19"/>
        <v>0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</row>
    <row r="136" spans="1:144" s="17" customFormat="1" ht="52.5" customHeight="1" hidden="1">
      <c r="A136" s="18"/>
      <c r="B136" s="19"/>
      <c r="C136" s="19" t="s">
        <v>83</v>
      </c>
      <c r="D136" s="20" t="s">
        <v>219</v>
      </c>
      <c r="E136" s="20"/>
      <c r="F136" s="20"/>
      <c r="G136" s="5">
        <v>1500</v>
      </c>
      <c r="H136" s="5">
        <v>1500</v>
      </c>
      <c r="I136" s="5">
        <v>1500</v>
      </c>
      <c r="J136" s="5">
        <v>0</v>
      </c>
      <c r="K136" s="5">
        <v>1500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</row>
    <row r="137" spans="1:144" s="17" customFormat="1" ht="18" customHeight="1" hidden="1">
      <c r="A137" s="18"/>
      <c r="B137" s="19"/>
      <c r="C137" s="19">
        <v>4210</v>
      </c>
      <c r="D137" s="20" t="s">
        <v>56</v>
      </c>
      <c r="E137" s="20"/>
      <c r="F137" s="20"/>
      <c r="G137" s="5">
        <v>9000</v>
      </c>
      <c r="H137" s="5">
        <v>9000</v>
      </c>
      <c r="I137" s="5">
        <v>9000</v>
      </c>
      <c r="J137" s="5">
        <v>0</v>
      </c>
      <c r="K137" s="5">
        <v>9000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</row>
    <row r="138" spans="1:144" s="17" customFormat="1" ht="18" customHeight="1" hidden="1">
      <c r="A138" s="18"/>
      <c r="B138" s="19"/>
      <c r="C138" s="19" t="s">
        <v>67</v>
      </c>
      <c r="D138" s="20" t="s">
        <v>58</v>
      </c>
      <c r="E138" s="20"/>
      <c r="F138" s="20"/>
      <c r="G138" s="5">
        <v>6000</v>
      </c>
      <c r="H138" s="5">
        <v>6000</v>
      </c>
      <c r="I138" s="5">
        <v>6000</v>
      </c>
      <c r="J138" s="5">
        <v>0</v>
      </c>
      <c r="K138" s="5">
        <v>6000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</row>
    <row r="139" spans="1:144" s="39" customFormat="1" ht="11.25" customHeight="1" hidden="1">
      <c r="A139" s="40"/>
      <c r="B139" s="50"/>
      <c r="C139" s="50"/>
      <c r="D139" s="51"/>
      <c r="E139" s="51"/>
      <c r="F139" s="51"/>
      <c r="G139" s="69"/>
      <c r="H139" s="33"/>
      <c r="I139" s="33"/>
      <c r="J139" s="33"/>
      <c r="K139" s="33"/>
      <c r="L139" s="33"/>
      <c r="M139" s="33"/>
      <c r="N139" s="33"/>
      <c r="O139" s="33"/>
      <c r="P139" s="33"/>
      <c r="Q139" s="29"/>
      <c r="R139" s="17"/>
      <c r="S139" s="17"/>
      <c r="T139" s="17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</row>
    <row r="140" spans="1:144" s="17" customFormat="1" ht="38.25" hidden="1">
      <c r="A140" s="52">
        <v>751</v>
      </c>
      <c r="B140" s="42"/>
      <c r="C140" s="42"/>
      <c r="D140" s="24" t="s">
        <v>105</v>
      </c>
      <c r="E140" s="24"/>
      <c r="F140" s="24"/>
      <c r="G140" s="8">
        <f aca="true" t="shared" si="20" ref="G140:T140">SUM(G141)</f>
        <v>1150</v>
      </c>
      <c r="H140" s="8">
        <f t="shared" si="20"/>
        <v>1150</v>
      </c>
      <c r="I140" s="8">
        <f t="shared" si="20"/>
        <v>1150</v>
      </c>
      <c r="J140" s="8">
        <f t="shared" si="20"/>
        <v>1106</v>
      </c>
      <c r="K140" s="8">
        <f t="shared" si="20"/>
        <v>44</v>
      </c>
      <c r="L140" s="8">
        <f t="shared" si="20"/>
        <v>0</v>
      </c>
      <c r="M140" s="8">
        <f t="shared" si="20"/>
        <v>0</v>
      </c>
      <c r="N140" s="8">
        <f t="shared" si="20"/>
        <v>0</v>
      </c>
      <c r="O140" s="8">
        <f t="shared" si="20"/>
        <v>0</v>
      </c>
      <c r="P140" s="8">
        <f t="shared" si="20"/>
        <v>0</v>
      </c>
      <c r="Q140" s="8">
        <f t="shared" si="20"/>
        <v>0</v>
      </c>
      <c r="R140" s="8">
        <f t="shared" si="20"/>
        <v>0</v>
      </c>
      <c r="S140" s="8">
        <f t="shared" si="20"/>
        <v>0</v>
      </c>
      <c r="T140" s="8">
        <f t="shared" si="20"/>
        <v>0</v>
      </c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</row>
    <row r="141" spans="1:144" s="17" customFormat="1" ht="25.5" hidden="1">
      <c r="A141" s="34"/>
      <c r="B141" s="36">
        <v>75101</v>
      </c>
      <c r="C141" s="36"/>
      <c r="D141" s="29" t="s">
        <v>106</v>
      </c>
      <c r="E141" s="29"/>
      <c r="F141" s="29"/>
      <c r="G141" s="7">
        <f>SUM(G142:G144)</f>
        <v>1150</v>
      </c>
      <c r="H141" s="7">
        <f>SUM(H142:H144)</f>
        <v>1150</v>
      </c>
      <c r="I141" s="7">
        <f>SUM(I142:I144)</f>
        <v>1150</v>
      </c>
      <c r="J141" s="7">
        <f>SUM(J142:J144)</f>
        <v>1106</v>
      </c>
      <c r="K141" s="7">
        <f>SUM(K142:K144)</f>
        <v>44</v>
      </c>
      <c r="L141" s="7">
        <f aca="true" t="shared" si="21" ref="L141:T141">SUM(L142:L143)</f>
        <v>0</v>
      </c>
      <c r="M141" s="7">
        <f t="shared" si="21"/>
        <v>0</v>
      </c>
      <c r="N141" s="7">
        <f t="shared" si="21"/>
        <v>0</v>
      </c>
      <c r="O141" s="7">
        <f t="shared" si="21"/>
        <v>0</v>
      </c>
      <c r="P141" s="7">
        <f t="shared" si="21"/>
        <v>0</v>
      </c>
      <c r="Q141" s="7">
        <f t="shared" si="21"/>
        <v>0</v>
      </c>
      <c r="R141" s="7">
        <f t="shared" si="21"/>
        <v>0</v>
      </c>
      <c r="S141" s="7">
        <f t="shared" si="21"/>
        <v>0</v>
      </c>
      <c r="T141" s="7">
        <f t="shared" si="21"/>
        <v>0</v>
      </c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</row>
    <row r="142" spans="1:144" s="17" customFormat="1" ht="18" customHeight="1" hidden="1">
      <c r="A142" s="34"/>
      <c r="B142" s="36"/>
      <c r="C142" s="36" t="s">
        <v>100</v>
      </c>
      <c r="D142" s="29" t="s">
        <v>85</v>
      </c>
      <c r="E142" s="29"/>
      <c r="F142" s="29"/>
      <c r="G142" s="7">
        <v>960</v>
      </c>
      <c r="H142" s="7">
        <v>960</v>
      </c>
      <c r="I142" s="7">
        <v>960</v>
      </c>
      <c r="J142" s="7">
        <v>960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</row>
    <row r="143" spans="1:144" s="17" customFormat="1" ht="18" customHeight="1" hidden="1">
      <c r="A143" s="34"/>
      <c r="B143" s="36"/>
      <c r="C143" s="36">
        <v>4110</v>
      </c>
      <c r="D143" s="29" t="s">
        <v>107</v>
      </c>
      <c r="E143" s="29"/>
      <c r="F143" s="29"/>
      <c r="G143" s="7">
        <v>146</v>
      </c>
      <c r="H143" s="7">
        <v>146</v>
      </c>
      <c r="I143" s="7">
        <v>146</v>
      </c>
      <c r="J143" s="7">
        <v>146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</row>
    <row r="144" spans="1:144" s="39" customFormat="1" ht="18" customHeight="1" hidden="1">
      <c r="A144" s="34"/>
      <c r="B144" s="36"/>
      <c r="C144" s="36">
        <v>4300</v>
      </c>
      <c r="D144" s="29" t="s">
        <v>58</v>
      </c>
      <c r="E144" s="29"/>
      <c r="F144" s="29"/>
      <c r="G144" s="7">
        <v>44</v>
      </c>
      <c r="H144" s="7">
        <v>44</v>
      </c>
      <c r="I144" s="7">
        <v>44</v>
      </c>
      <c r="J144" s="7">
        <v>0</v>
      </c>
      <c r="K144" s="7">
        <v>44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</row>
    <row r="145" spans="1:144" s="39" customFormat="1" ht="10.5" customHeight="1" hidden="1">
      <c r="A145" s="53"/>
      <c r="B145" s="54"/>
      <c r="C145" s="54"/>
      <c r="D145" s="33"/>
      <c r="E145" s="33"/>
      <c r="F145" s="33"/>
      <c r="G145" s="90"/>
      <c r="H145" s="33"/>
      <c r="I145" s="33"/>
      <c r="J145" s="33"/>
      <c r="K145" s="33"/>
      <c r="L145" s="33"/>
      <c r="M145" s="33"/>
      <c r="N145" s="33"/>
      <c r="O145" s="33"/>
      <c r="P145" s="33"/>
      <c r="Q145" s="29"/>
      <c r="R145" s="17"/>
      <c r="S145" s="17"/>
      <c r="T145" s="17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</row>
    <row r="146" spans="1:144" s="17" customFormat="1" ht="25.5" hidden="1">
      <c r="A146" s="52">
        <v>754</v>
      </c>
      <c r="B146" s="42"/>
      <c r="C146" s="42"/>
      <c r="D146" s="24" t="s">
        <v>108</v>
      </c>
      <c r="E146" s="24"/>
      <c r="F146" s="24"/>
      <c r="G146" s="24">
        <f aca="true" t="shared" si="22" ref="G146:T146">G150+G160+G147+G169</f>
        <v>62542</v>
      </c>
      <c r="H146" s="24">
        <f t="shared" si="22"/>
        <v>42542</v>
      </c>
      <c r="I146" s="24">
        <f t="shared" si="22"/>
        <v>37242</v>
      </c>
      <c r="J146" s="24">
        <f t="shared" si="22"/>
        <v>9992</v>
      </c>
      <c r="K146" s="24">
        <f t="shared" si="22"/>
        <v>27250</v>
      </c>
      <c r="L146" s="24">
        <f t="shared" si="22"/>
        <v>0</v>
      </c>
      <c r="M146" s="24">
        <f t="shared" si="22"/>
        <v>5300</v>
      </c>
      <c r="N146" s="24">
        <f t="shared" si="22"/>
        <v>0</v>
      </c>
      <c r="O146" s="24">
        <f t="shared" si="22"/>
        <v>0</v>
      </c>
      <c r="P146" s="24">
        <f t="shared" si="22"/>
        <v>0</v>
      </c>
      <c r="Q146" s="24">
        <f t="shared" si="22"/>
        <v>20000</v>
      </c>
      <c r="R146" s="24">
        <f t="shared" si="22"/>
        <v>20000</v>
      </c>
      <c r="S146" s="24">
        <f t="shared" si="22"/>
        <v>0</v>
      </c>
      <c r="T146" s="24">
        <f t="shared" si="22"/>
        <v>0</v>
      </c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</row>
    <row r="147" spans="1:144" s="37" customFormat="1" ht="12.75" hidden="1">
      <c r="A147" s="34"/>
      <c r="B147" s="76">
        <v>75405</v>
      </c>
      <c r="C147" s="36"/>
      <c r="D147" s="29" t="s">
        <v>185</v>
      </c>
      <c r="E147" s="29"/>
      <c r="F147" s="29"/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</row>
    <row r="148" spans="1:144" s="37" customFormat="1" ht="12.75" hidden="1">
      <c r="A148" s="34"/>
      <c r="B148" s="76"/>
      <c r="C148" s="36">
        <v>3000</v>
      </c>
      <c r="D148" s="29" t="s">
        <v>186</v>
      </c>
      <c r="E148" s="29"/>
      <c r="F148" s="29"/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</row>
    <row r="149" spans="1:144" s="37" customFormat="1" ht="12.75" hidden="1">
      <c r="A149" s="34"/>
      <c r="B149" s="76"/>
      <c r="C149" s="36">
        <v>4210</v>
      </c>
      <c r="D149" s="29" t="s">
        <v>56</v>
      </c>
      <c r="E149" s="29"/>
      <c r="F149" s="29"/>
      <c r="G149" s="7"/>
      <c r="H149" s="7"/>
      <c r="I149" s="7"/>
      <c r="J149" s="7"/>
      <c r="K149" s="7"/>
      <c r="M149" s="55"/>
      <c r="N149" s="55"/>
      <c r="O149" s="55"/>
      <c r="P149" s="5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</row>
    <row r="150" spans="1:144" s="17" customFormat="1" ht="18" customHeight="1" hidden="1">
      <c r="A150" s="34"/>
      <c r="B150" s="36">
        <v>75412</v>
      </c>
      <c r="C150" s="36"/>
      <c r="D150" s="29" t="s">
        <v>109</v>
      </c>
      <c r="E150" s="29"/>
      <c r="F150" s="29"/>
      <c r="G150" s="7">
        <f aca="true" t="shared" si="23" ref="G150:T150">SUM(G151:G159)</f>
        <v>40192</v>
      </c>
      <c r="H150" s="7">
        <f t="shared" si="23"/>
        <v>40192</v>
      </c>
      <c r="I150" s="7">
        <f t="shared" si="23"/>
        <v>35192</v>
      </c>
      <c r="J150" s="7">
        <f t="shared" si="23"/>
        <v>9792</v>
      </c>
      <c r="K150" s="7">
        <f t="shared" si="23"/>
        <v>25400</v>
      </c>
      <c r="L150" s="7">
        <f t="shared" si="23"/>
        <v>0</v>
      </c>
      <c r="M150" s="7">
        <f t="shared" si="23"/>
        <v>5000</v>
      </c>
      <c r="N150" s="7">
        <f t="shared" si="23"/>
        <v>0</v>
      </c>
      <c r="O150" s="7">
        <f t="shared" si="23"/>
        <v>0</v>
      </c>
      <c r="P150" s="7">
        <f t="shared" si="23"/>
        <v>0</v>
      </c>
      <c r="Q150" s="7">
        <f t="shared" si="23"/>
        <v>0</v>
      </c>
      <c r="R150" s="7">
        <f t="shared" si="23"/>
        <v>0</v>
      </c>
      <c r="S150" s="7">
        <f t="shared" si="23"/>
        <v>0</v>
      </c>
      <c r="T150" s="7">
        <f t="shared" si="23"/>
        <v>0</v>
      </c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</row>
    <row r="151" spans="1:144" s="17" customFormat="1" ht="26.25" customHeight="1" hidden="1">
      <c r="A151" s="34"/>
      <c r="B151" s="36"/>
      <c r="C151" s="36">
        <v>3030</v>
      </c>
      <c r="D151" s="29" t="s">
        <v>94</v>
      </c>
      <c r="E151" s="29"/>
      <c r="F151" s="29"/>
      <c r="G151" s="7">
        <v>5000</v>
      </c>
      <c r="H151" s="7">
        <v>5000</v>
      </c>
      <c r="I151" s="7">
        <v>0</v>
      </c>
      <c r="J151" s="7">
        <v>0</v>
      </c>
      <c r="K151" s="7">
        <v>0</v>
      </c>
      <c r="L151" s="7">
        <v>0</v>
      </c>
      <c r="M151" s="62">
        <v>5000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17">
        <v>0</v>
      </c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</row>
    <row r="152" spans="1:144" s="17" customFormat="1" ht="18" customHeight="1" hidden="1">
      <c r="A152" s="34"/>
      <c r="B152" s="36"/>
      <c r="C152" s="36">
        <v>4110</v>
      </c>
      <c r="D152" s="29" t="s">
        <v>54</v>
      </c>
      <c r="E152" s="29"/>
      <c r="F152" s="29"/>
      <c r="G152" s="7">
        <v>1292</v>
      </c>
      <c r="H152" s="7">
        <v>1292</v>
      </c>
      <c r="I152" s="7">
        <v>1292</v>
      </c>
      <c r="J152" s="7">
        <v>1292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</row>
    <row r="153" spans="1:144" s="17" customFormat="1" ht="18" customHeight="1" hidden="1">
      <c r="A153" s="34"/>
      <c r="B153" s="36"/>
      <c r="C153" s="36" t="s">
        <v>51</v>
      </c>
      <c r="D153" s="29" t="s">
        <v>55</v>
      </c>
      <c r="E153" s="29"/>
      <c r="F153" s="29"/>
      <c r="G153" s="7">
        <v>8500</v>
      </c>
      <c r="H153" s="7">
        <v>8500</v>
      </c>
      <c r="I153" s="7">
        <v>8500</v>
      </c>
      <c r="J153" s="7">
        <v>8500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</row>
    <row r="154" spans="1:144" s="17" customFormat="1" ht="18" customHeight="1" hidden="1">
      <c r="A154" s="34"/>
      <c r="B154" s="36"/>
      <c r="C154" s="36">
        <v>4210</v>
      </c>
      <c r="D154" s="29" t="s">
        <v>56</v>
      </c>
      <c r="E154" s="29"/>
      <c r="F154" s="29"/>
      <c r="G154" s="7">
        <v>13000</v>
      </c>
      <c r="H154" s="7">
        <v>13000</v>
      </c>
      <c r="I154" s="7">
        <v>13000</v>
      </c>
      <c r="J154" s="7">
        <v>0</v>
      </c>
      <c r="K154" s="7">
        <v>13000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</row>
    <row r="155" spans="1:144" s="17" customFormat="1" ht="18" customHeight="1" hidden="1">
      <c r="A155" s="34"/>
      <c r="B155" s="36"/>
      <c r="C155" s="36">
        <v>4260</v>
      </c>
      <c r="D155" s="29" t="s">
        <v>64</v>
      </c>
      <c r="E155" s="29"/>
      <c r="F155" s="29"/>
      <c r="G155" s="7">
        <v>500</v>
      </c>
      <c r="H155" s="7">
        <v>500</v>
      </c>
      <c r="I155" s="7">
        <v>500</v>
      </c>
      <c r="J155" s="7">
        <v>0</v>
      </c>
      <c r="K155" s="7">
        <v>500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</row>
    <row r="156" spans="1:144" s="17" customFormat="1" ht="18" customHeight="1" hidden="1">
      <c r="A156" s="34"/>
      <c r="B156" s="36"/>
      <c r="C156" s="36" t="s">
        <v>62</v>
      </c>
      <c r="D156" s="29" t="s">
        <v>57</v>
      </c>
      <c r="E156" s="29"/>
      <c r="F156" s="29"/>
      <c r="G156" s="7">
        <v>3000</v>
      </c>
      <c r="H156" s="7">
        <v>3000</v>
      </c>
      <c r="I156" s="7">
        <v>3000</v>
      </c>
      <c r="J156" s="7">
        <v>0</v>
      </c>
      <c r="K156" s="7">
        <v>3000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</row>
    <row r="157" spans="1:144" s="17" customFormat="1" ht="18" customHeight="1" hidden="1">
      <c r="A157" s="34"/>
      <c r="B157" s="36"/>
      <c r="C157" s="36" t="s">
        <v>71</v>
      </c>
      <c r="D157" s="29" t="s">
        <v>88</v>
      </c>
      <c r="E157" s="29"/>
      <c r="F157" s="29"/>
      <c r="G157" s="7">
        <v>1800</v>
      </c>
      <c r="H157" s="7">
        <v>1800</v>
      </c>
      <c r="I157" s="7">
        <v>1800</v>
      </c>
      <c r="J157" s="7">
        <v>0</v>
      </c>
      <c r="K157" s="7">
        <v>1800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</row>
    <row r="158" spans="1:144" s="17" customFormat="1" ht="18" customHeight="1" hidden="1">
      <c r="A158" s="34"/>
      <c r="B158" s="36"/>
      <c r="C158" s="36">
        <v>4300</v>
      </c>
      <c r="D158" s="29" t="s">
        <v>58</v>
      </c>
      <c r="E158" s="29"/>
      <c r="F158" s="29"/>
      <c r="G158" s="7">
        <v>2600</v>
      </c>
      <c r="H158" s="7">
        <v>2600</v>
      </c>
      <c r="I158" s="7">
        <v>2600</v>
      </c>
      <c r="J158" s="7">
        <v>0</v>
      </c>
      <c r="K158" s="7">
        <v>2600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</row>
    <row r="159" spans="1:144" s="17" customFormat="1" ht="18" customHeight="1" hidden="1">
      <c r="A159" s="34"/>
      <c r="B159" s="36"/>
      <c r="C159" s="36">
        <v>4430</v>
      </c>
      <c r="D159" s="29" t="s">
        <v>59</v>
      </c>
      <c r="E159" s="29"/>
      <c r="F159" s="29"/>
      <c r="G159" s="7">
        <v>4500</v>
      </c>
      <c r="H159" s="7">
        <v>4500</v>
      </c>
      <c r="I159" s="7">
        <v>4500</v>
      </c>
      <c r="J159" s="7">
        <v>0</v>
      </c>
      <c r="K159" s="7">
        <v>4500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</row>
    <row r="160" spans="1:144" s="17" customFormat="1" ht="18" customHeight="1" hidden="1">
      <c r="A160" s="34"/>
      <c r="B160" s="36">
        <v>75414</v>
      </c>
      <c r="C160" s="36"/>
      <c r="D160" s="29" t="s">
        <v>110</v>
      </c>
      <c r="E160" s="29"/>
      <c r="F160" s="29"/>
      <c r="G160" s="7">
        <f aca="true" t="shared" si="24" ref="G160:T160">SUM(G161:G168)</f>
        <v>2350</v>
      </c>
      <c r="H160" s="29">
        <f t="shared" si="24"/>
        <v>2350</v>
      </c>
      <c r="I160" s="29">
        <f t="shared" si="24"/>
        <v>2050</v>
      </c>
      <c r="J160" s="29">
        <f t="shared" si="24"/>
        <v>200</v>
      </c>
      <c r="K160" s="29">
        <f t="shared" si="24"/>
        <v>1850</v>
      </c>
      <c r="L160" s="29">
        <f t="shared" si="24"/>
        <v>0</v>
      </c>
      <c r="M160" s="29">
        <f t="shared" si="24"/>
        <v>300</v>
      </c>
      <c r="N160" s="29">
        <f t="shared" si="24"/>
        <v>0</v>
      </c>
      <c r="O160" s="29">
        <f t="shared" si="24"/>
        <v>0</v>
      </c>
      <c r="P160" s="29">
        <f t="shared" si="24"/>
        <v>0</v>
      </c>
      <c r="Q160" s="29">
        <f t="shared" si="24"/>
        <v>0</v>
      </c>
      <c r="R160" s="29">
        <f t="shared" si="24"/>
        <v>0</v>
      </c>
      <c r="S160" s="29">
        <f t="shared" si="24"/>
        <v>0</v>
      </c>
      <c r="T160" s="29">
        <f t="shared" si="24"/>
        <v>0</v>
      </c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</row>
    <row r="161" spans="1:144" s="17" customFormat="1" ht="24.75" customHeight="1" hidden="1">
      <c r="A161" s="34"/>
      <c r="B161" s="36"/>
      <c r="C161" s="36" t="s">
        <v>101</v>
      </c>
      <c r="D161" s="29" t="s">
        <v>94</v>
      </c>
      <c r="E161" s="29"/>
      <c r="F161" s="29"/>
      <c r="G161" s="7">
        <v>300</v>
      </c>
      <c r="H161" s="7">
        <v>300</v>
      </c>
      <c r="I161" s="7">
        <v>0</v>
      </c>
      <c r="J161" s="7">
        <v>0</v>
      </c>
      <c r="K161" s="7">
        <v>0</v>
      </c>
      <c r="L161" s="7">
        <v>0</v>
      </c>
      <c r="M161" s="62">
        <v>300</v>
      </c>
      <c r="N161" s="62"/>
      <c r="O161" s="62"/>
      <c r="P161" s="62"/>
      <c r="Q161" s="7">
        <v>0</v>
      </c>
      <c r="R161" s="7">
        <v>0</v>
      </c>
      <c r="S161" s="7">
        <v>0</v>
      </c>
      <c r="T161" s="7">
        <v>0</v>
      </c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</row>
    <row r="162" spans="1:144" s="17" customFormat="1" ht="18" customHeight="1" hidden="1">
      <c r="A162" s="34"/>
      <c r="B162" s="36"/>
      <c r="C162" s="36" t="s">
        <v>51</v>
      </c>
      <c r="D162" s="29" t="s">
        <v>55</v>
      </c>
      <c r="E162" s="29"/>
      <c r="F162" s="29"/>
      <c r="G162" s="7">
        <v>200</v>
      </c>
      <c r="H162" s="7">
        <v>200</v>
      </c>
      <c r="I162" s="7">
        <v>200</v>
      </c>
      <c r="J162" s="7">
        <v>200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</row>
    <row r="163" spans="1:144" s="17" customFormat="1" ht="18" customHeight="1" hidden="1">
      <c r="A163" s="34"/>
      <c r="B163" s="36"/>
      <c r="C163" s="36">
        <v>4210</v>
      </c>
      <c r="D163" s="29" t="s">
        <v>56</v>
      </c>
      <c r="E163" s="29"/>
      <c r="F163" s="29"/>
      <c r="G163" s="7">
        <v>200</v>
      </c>
      <c r="H163" s="7">
        <v>200</v>
      </c>
      <c r="I163" s="7">
        <v>200</v>
      </c>
      <c r="J163" s="7">
        <v>0</v>
      </c>
      <c r="K163" s="7">
        <v>200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</row>
    <row r="164" spans="1:144" s="17" customFormat="1" ht="18" customHeight="1" hidden="1">
      <c r="A164" s="34"/>
      <c r="B164" s="36"/>
      <c r="C164" s="36">
        <v>4260</v>
      </c>
      <c r="D164" s="29" t="s">
        <v>64</v>
      </c>
      <c r="E164" s="29"/>
      <c r="F164" s="29"/>
      <c r="G164" s="7">
        <v>500</v>
      </c>
      <c r="H164" s="7">
        <v>500</v>
      </c>
      <c r="I164" s="7">
        <v>500</v>
      </c>
      <c r="J164" s="7">
        <v>0</v>
      </c>
      <c r="K164" s="7">
        <v>500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</row>
    <row r="165" spans="1:144" s="17" customFormat="1" ht="18" customHeight="1" hidden="1">
      <c r="A165" s="34"/>
      <c r="B165" s="36"/>
      <c r="C165" s="36" t="s">
        <v>62</v>
      </c>
      <c r="D165" s="29" t="s">
        <v>57</v>
      </c>
      <c r="E165" s="29"/>
      <c r="F165" s="29"/>
      <c r="G165" s="7">
        <v>200</v>
      </c>
      <c r="H165" s="7">
        <v>200</v>
      </c>
      <c r="I165" s="7">
        <v>200</v>
      </c>
      <c r="J165" s="7">
        <v>0</v>
      </c>
      <c r="K165" s="7">
        <v>200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</row>
    <row r="166" spans="1:144" s="17" customFormat="1" ht="18" customHeight="1" hidden="1">
      <c r="A166" s="34"/>
      <c r="B166" s="36"/>
      <c r="C166" s="36">
        <v>4300</v>
      </c>
      <c r="D166" s="29" t="s">
        <v>58</v>
      </c>
      <c r="E166" s="29"/>
      <c r="F166" s="29"/>
      <c r="G166" s="7">
        <v>250</v>
      </c>
      <c r="H166" s="7">
        <v>250</v>
      </c>
      <c r="I166" s="7">
        <v>250</v>
      </c>
      <c r="J166" s="7">
        <v>0</v>
      </c>
      <c r="K166" s="7">
        <v>250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</row>
    <row r="167" spans="1:144" s="17" customFormat="1" ht="18" customHeight="1" hidden="1">
      <c r="A167" s="34"/>
      <c r="B167" s="36"/>
      <c r="C167" s="36" t="s">
        <v>72</v>
      </c>
      <c r="D167" s="29" t="s">
        <v>89</v>
      </c>
      <c r="E167" s="29"/>
      <c r="F167" s="29"/>
      <c r="G167" s="7">
        <v>300</v>
      </c>
      <c r="H167" s="7">
        <v>300</v>
      </c>
      <c r="I167" s="7">
        <v>300</v>
      </c>
      <c r="J167" s="7">
        <v>0</v>
      </c>
      <c r="K167" s="7">
        <v>300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</row>
    <row r="168" spans="1:144" s="17" customFormat="1" ht="27.75" customHeight="1" hidden="1">
      <c r="A168" s="34"/>
      <c r="B168" s="36"/>
      <c r="C168" s="36" t="s">
        <v>73</v>
      </c>
      <c r="D168" s="20" t="s">
        <v>91</v>
      </c>
      <c r="E168" s="20"/>
      <c r="F168" s="20"/>
      <c r="G168" s="7">
        <v>400</v>
      </c>
      <c r="H168" s="7">
        <v>400</v>
      </c>
      <c r="I168" s="7">
        <v>400</v>
      </c>
      <c r="J168" s="7">
        <v>0</v>
      </c>
      <c r="K168" s="7">
        <v>400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</row>
    <row r="169" spans="1:144" s="17" customFormat="1" ht="18" customHeight="1" hidden="1">
      <c r="A169" s="34"/>
      <c r="B169" s="36">
        <v>75495</v>
      </c>
      <c r="C169" s="36"/>
      <c r="D169" s="20" t="s">
        <v>6</v>
      </c>
      <c r="E169" s="20"/>
      <c r="F169" s="20"/>
      <c r="G169" s="7">
        <v>20000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20000</v>
      </c>
      <c r="R169" s="7">
        <v>20000</v>
      </c>
      <c r="S169" s="7">
        <v>0</v>
      </c>
      <c r="T169" s="7">
        <v>0</v>
      </c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</row>
    <row r="170" spans="1:144" s="17" customFormat="1" ht="27" customHeight="1" hidden="1">
      <c r="A170" s="34"/>
      <c r="B170" s="36"/>
      <c r="C170" s="36">
        <v>6050</v>
      </c>
      <c r="D170" s="20" t="s">
        <v>66</v>
      </c>
      <c r="E170" s="20"/>
      <c r="F170" s="20"/>
      <c r="G170" s="7">
        <v>20000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20000</v>
      </c>
      <c r="R170" s="7">
        <v>20000</v>
      </c>
      <c r="S170" s="7">
        <v>0</v>
      </c>
      <c r="T170" s="7">
        <v>0</v>
      </c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</row>
    <row r="171" spans="1:144" s="17" customFormat="1" ht="11.25" customHeight="1" hidden="1">
      <c r="A171" s="34"/>
      <c r="B171" s="36"/>
      <c r="C171" s="36"/>
      <c r="D171" s="20"/>
      <c r="E171" s="20"/>
      <c r="F171" s="20"/>
      <c r="G171" s="7"/>
      <c r="H171" s="37"/>
      <c r="I171" s="37"/>
      <c r="J171" s="37"/>
      <c r="K171" s="37"/>
      <c r="L171" s="37"/>
      <c r="M171" s="55"/>
      <c r="N171" s="55"/>
      <c r="O171" s="55"/>
      <c r="P171" s="55"/>
      <c r="Q171" s="37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</row>
    <row r="172" spans="1:144" s="17" customFormat="1" ht="67.5" customHeight="1" hidden="1">
      <c r="A172" s="52" t="s">
        <v>97</v>
      </c>
      <c r="B172" s="42"/>
      <c r="C172" s="42"/>
      <c r="D172" s="24" t="s">
        <v>220</v>
      </c>
      <c r="E172" s="24"/>
      <c r="F172" s="24"/>
      <c r="G172" s="24">
        <f aca="true" t="shared" si="25" ref="G172:Q172">G173</f>
        <v>13100</v>
      </c>
      <c r="H172" s="24">
        <f t="shared" si="25"/>
        <v>13100</v>
      </c>
      <c r="I172" s="24">
        <f t="shared" si="25"/>
        <v>13100</v>
      </c>
      <c r="J172" s="24">
        <f t="shared" si="25"/>
        <v>0</v>
      </c>
      <c r="K172" s="24">
        <f t="shared" si="25"/>
        <v>13100</v>
      </c>
      <c r="L172" s="24">
        <f t="shared" si="25"/>
        <v>0</v>
      </c>
      <c r="M172" s="24">
        <f t="shared" si="25"/>
        <v>0</v>
      </c>
      <c r="N172" s="24">
        <f t="shared" si="25"/>
        <v>0</v>
      </c>
      <c r="O172" s="24">
        <f t="shared" si="25"/>
        <v>0</v>
      </c>
      <c r="P172" s="24">
        <f t="shared" si="25"/>
        <v>0</v>
      </c>
      <c r="Q172" s="24">
        <f t="shared" si="25"/>
        <v>0</v>
      </c>
      <c r="R172" s="17">
        <v>0</v>
      </c>
      <c r="S172" s="17">
        <v>0</v>
      </c>
      <c r="T172" s="17">
        <v>0</v>
      </c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</row>
    <row r="173" spans="1:144" s="17" customFormat="1" ht="25.5" hidden="1">
      <c r="A173" s="34"/>
      <c r="B173" s="36" t="s">
        <v>98</v>
      </c>
      <c r="C173" s="36"/>
      <c r="D173" s="29" t="s">
        <v>234</v>
      </c>
      <c r="E173" s="29"/>
      <c r="F173" s="29"/>
      <c r="G173" s="29">
        <f aca="true" t="shared" si="26" ref="G173:T173">SUM(G174:G178)</f>
        <v>13100</v>
      </c>
      <c r="H173" s="29">
        <f t="shared" si="26"/>
        <v>13100</v>
      </c>
      <c r="I173" s="29">
        <f t="shared" si="26"/>
        <v>13100</v>
      </c>
      <c r="J173" s="29">
        <f t="shared" si="26"/>
        <v>0</v>
      </c>
      <c r="K173" s="29">
        <f t="shared" si="26"/>
        <v>13100</v>
      </c>
      <c r="L173" s="29">
        <f t="shared" si="26"/>
        <v>0</v>
      </c>
      <c r="M173" s="29">
        <f t="shared" si="26"/>
        <v>0</v>
      </c>
      <c r="N173" s="29">
        <f t="shared" si="26"/>
        <v>0</v>
      </c>
      <c r="O173" s="29">
        <f t="shared" si="26"/>
        <v>0</v>
      </c>
      <c r="P173" s="29">
        <f t="shared" si="26"/>
        <v>0</v>
      </c>
      <c r="Q173" s="29">
        <f t="shared" si="26"/>
        <v>0</v>
      </c>
      <c r="R173" s="29">
        <f t="shared" si="26"/>
        <v>0</v>
      </c>
      <c r="S173" s="29">
        <f t="shared" si="26"/>
        <v>0</v>
      </c>
      <c r="T173" s="29">
        <f t="shared" si="26"/>
        <v>0</v>
      </c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</row>
    <row r="174" spans="1:144" s="17" customFormat="1" ht="18" customHeight="1" hidden="1">
      <c r="A174" s="34"/>
      <c r="B174" s="36"/>
      <c r="C174" s="36">
        <v>4210</v>
      </c>
      <c r="D174" s="29" t="s">
        <v>111</v>
      </c>
      <c r="E174" s="29"/>
      <c r="F174" s="29"/>
      <c r="G174" s="7">
        <v>4000</v>
      </c>
      <c r="H174" s="7">
        <v>4000</v>
      </c>
      <c r="I174" s="7">
        <v>4000</v>
      </c>
      <c r="J174" s="7">
        <v>0</v>
      </c>
      <c r="K174" s="7">
        <v>4000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</row>
    <row r="175" spans="1:144" s="17" customFormat="1" ht="18" customHeight="1" hidden="1">
      <c r="A175" s="34"/>
      <c r="B175" s="36"/>
      <c r="C175" s="36">
        <v>4300</v>
      </c>
      <c r="D175" s="29" t="s">
        <v>58</v>
      </c>
      <c r="E175" s="29"/>
      <c r="F175" s="29"/>
      <c r="G175" s="7">
        <v>5500</v>
      </c>
      <c r="H175" s="7">
        <v>5500</v>
      </c>
      <c r="I175" s="7">
        <v>5500</v>
      </c>
      <c r="J175" s="7">
        <v>0</v>
      </c>
      <c r="K175" s="7">
        <v>5500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</row>
    <row r="176" spans="1:144" s="17" customFormat="1" ht="25.5" hidden="1">
      <c r="A176" s="34"/>
      <c r="B176" s="36"/>
      <c r="C176" s="36">
        <v>4390</v>
      </c>
      <c r="D176" s="29" t="s">
        <v>163</v>
      </c>
      <c r="E176" s="29"/>
      <c r="F176" s="29"/>
      <c r="G176" s="7">
        <v>500</v>
      </c>
      <c r="H176" s="7">
        <v>500</v>
      </c>
      <c r="I176" s="7">
        <v>500</v>
      </c>
      <c r="J176" s="7">
        <v>0</v>
      </c>
      <c r="K176" s="7">
        <v>500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</row>
    <row r="177" spans="1:144" s="17" customFormat="1" ht="18" customHeight="1" hidden="1">
      <c r="A177" s="34"/>
      <c r="B177" s="36"/>
      <c r="C177" s="36" t="s">
        <v>52</v>
      </c>
      <c r="D177" s="29" t="s">
        <v>59</v>
      </c>
      <c r="E177" s="29"/>
      <c r="F177" s="29"/>
      <c r="G177" s="7">
        <v>100</v>
      </c>
      <c r="H177" s="7">
        <v>100</v>
      </c>
      <c r="I177" s="7">
        <v>100</v>
      </c>
      <c r="J177" s="7">
        <v>0</v>
      </c>
      <c r="K177" s="7">
        <v>100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</row>
    <row r="178" spans="1:144" s="17" customFormat="1" ht="26.25" customHeight="1" hidden="1">
      <c r="A178" s="34"/>
      <c r="B178" s="36"/>
      <c r="C178" s="36" t="s">
        <v>63</v>
      </c>
      <c r="D178" s="29" t="s">
        <v>65</v>
      </c>
      <c r="E178" s="29"/>
      <c r="F178" s="29"/>
      <c r="G178" s="7">
        <v>3000</v>
      </c>
      <c r="H178" s="7">
        <v>3000</v>
      </c>
      <c r="I178" s="7">
        <v>3000</v>
      </c>
      <c r="J178" s="7">
        <v>0</v>
      </c>
      <c r="K178" s="7">
        <v>3000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</row>
    <row r="179" spans="1:144" s="39" customFormat="1" ht="14.25" customHeight="1" hidden="1">
      <c r="A179" s="53"/>
      <c r="B179" s="54"/>
      <c r="C179" s="54"/>
      <c r="D179" s="33"/>
      <c r="E179" s="33"/>
      <c r="F179" s="33"/>
      <c r="G179" s="90"/>
      <c r="H179" s="33"/>
      <c r="I179" s="33"/>
      <c r="J179" s="33"/>
      <c r="K179" s="33"/>
      <c r="L179" s="33"/>
      <c r="M179" s="33"/>
      <c r="N179" s="33"/>
      <c r="O179" s="33"/>
      <c r="P179" s="33"/>
      <c r="Q179" s="29"/>
      <c r="R179" s="17"/>
      <c r="S179" s="17"/>
      <c r="T179" s="17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</row>
    <row r="180" spans="1:144" s="17" customFormat="1" ht="21" customHeight="1" hidden="1">
      <c r="A180" s="52">
        <v>757</v>
      </c>
      <c r="B180" s="42"/>
      <c r="C180" s="42"/>
      <c r="D180" s="24" t="s">
        <v>112</v>
      </c>
      <c r="E180" s="24"/>
      <c r="F180" s="24"/>
      <c r="G180" s="24">
        <f aca="true" t="shared" si="27" ref="G180:T180">G181+G184</f>
        <v>93159</v>
      </c>
      <c r="H180" s="24">
        <f t="shared" si="27"/>
        <v>93159</v>
      </c>
      <c r="I180" s="24">
        <f t="shared" si="27"/>
        <v>0</v>
      </c>
      <c r="J180" s="24">
        <f t="shared" si="27"/>
        <v>0</v>
      </c>
      <c r="K180" s="24">
        <f t="shared" si="27"/>
        <v>0</v>
      </c>
      <c r="L180" s="24">
        <f t="shared" si="27"/>
        <v>0</v>
      </c>
      <c r="M180" s="24">
        <f t="shared" si="27"/>
        <v>0</v>
      </c>
      <c r="N180" s="24">
        <f t="shared" si="27"/>
        <v>0</v>
      </c>
      <c r="O180" s="24">
        <f t="shared" si="27"/>
        <v>27923</v>
      </c>
      <c r="P180" s="24">
        <f t="shared" si="27"/>
        <v>65236</v>
      </c>
      <c r="Q180" s="24">
        <f>Q181+Q184</f>
        <v>0</v>
      </c>
      <c r="R180" s="24">
        <f>R181+R184</f>
        <v>0</v>
      </c>
      <c r="S180" s="24">
        <f t="shared" si="27"/>
        <v>0</v>
      </c>
      <c r="T180" s="24">
        <f t="shared" si="27"/>
        <v>0</v>
      </c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</row>
    <row r="181" spans="1:144" s="17" customFormat="1" ht="25.5" hidden="1">
      <c r="A181" s="34"/>
      <c r="B181" s="36">
        <v>75702</v>
      </c>
      <c r="C181" s="36"/>
      <c r="D181" s="29" t="s">
        <v>113</v>
      </c>
      <c r="E181" s="29"/>
      <c r="F181" s="29"/>
      <c r="G181" s="29">
        <f aca="true" t="shared" si="28" ref="G181:T181">SUM(G182:G183)</f>
        <v>65236</v>
      </c>
      <c r="H181" s="29">
        <f t="shared" si="28"/>
        <v>65236</v>
      </c>
      <c r="I181" s="29">
        <f t="shared" si="28"/>
        <v>0</v>
      </c>
      <c r="J181" s="29">
        <f t="shared" si="28"/>
        <v>0</v>
      </c>
      <c r="K181" s="29">
        <f t="shared" si="28"/>
        <v>0</v>
      </c>
      <c r="L181" s="29">
        <f t="shared" si="28"/>
        <v>0</v>
      </c>
      <c r="M181" s="29">
        <f t="shared" si="28"/>
        <v>0</v>
      </c>
      <c r="N181" s="29">
        <f t="shared" si="28"/>
        <v>0</v>
      </c>
      <c r="O181" s="29">
        <f t="shared" si="28"/>
        <v>0</v>
      </c>
      <c r="P181" s="29">
        <f t="shared" si="28"/>
        <v>65236</v>
      </c>
      <c r="Q181" s="29">
        <f>SUM(Q182:Q183)</f>
        <v>0</v>
      </c>
      <c r="R181" s="29">
        <f>SUM(R182:R183)</f>
        <v>0</v>
      </c>
      <c r="S181" s="29">
        <f t="shared" si="28"/>
        <v>0</v>
      </c>
      <c r="T181" s="29">
        <f t="shared" si="28"/>
        <v>0</v>
      </c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</row>
    <row r="182" spans="1:144" s="17" customFormat="1" ht="25.5" hidden="1">
      <c r="A182" s="34"/>
      <c r="B182" s="36"/>
      <c r="C182" s="36">
        <v>8010</v>
      </c>
      <c r="D182" s="29" t="s">
        <v>114</v>
      </c>
      <c r="E182" s="29"/>
      <c r="F182" s="29"/>
      <c r="G182" s="7">
        <v>10000</v>
      </c>
      <c r="H182" s="7">
        <v>10000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10000</v>
      </c>
      <c r="Q182" s="7">
        <v>0</v>
      </c>
      <c r="R182" s="7">
        <v>0</v>
      </c>
      <c r="S182" s="7">
        <v>0</v>
      </c>
      <c r="T182" s="7">
        <v>0</v>
      </c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</row>
    <row r="183" spans="1:144" s="17" customFormat="1" ht="63.75" hidden="1">
      <c r="A183" s="34"/>
      <c r="B183" s="36"/>
      <c r="C183" s="36" t="s">
        <v>103</v>
      </c>
      <c r="D183" s="29" t="s">
        <v>221</v>
      </c>
      <c r="E183" s="29"/>
      <c r="F183" s="29"/>
      <c r="G183" s="7">
        <v>55236</v>
      </c>
      <c r="H183" s="7">
        <v>55236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55236</v>
      </c>
      <c r="Q183" s="7">
        <v>0</v>
      </c>
      <c r="R183" s="7">
        <v>0</v>
      </c>
      <c r="S183" s="7">
        <v>0</v>
      </c>
      <c r="T183" s="7">
        <v>0</v>
      </c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</row>
    <row r="184" spans="1:144" s="17" customFormat="1" ht="25.5" hidden="1">
      <c r="A184" s="34"/>
      <c r="B184" s="36">
        <v>75704</v>
      </c>
      <c r="C184" s="36"/>
      <c r="D184" s="29" t="s">
        <v>115</v>
      </c>
      <c r="E184" s="29"/>
      <c r="F184" s="29"/>
      <c r="G184" s="29">
        <f aca="true" t="shared" si="29" ref="G184:P184">G185</f>
        <v>27923</v>
      </c>
      <c r="H184" s="29">
        <f t="shared" si="29"/>
        <v>27923</v>
      </c>
      <c r="I184" s="29">
        <f t="shared" si="29"/>
        <v>0</v>
      </c>
      <c r="J184" s="29">
        <f t="shared" si="29"/>
        <v>0</v>
      </c>
      <c r="K184" s="29">
        <f t="shared" si="29"/>
        <v>0</v>
      </c>
      <c r="L184" s="29">
        <f t="shared" si="29"/>
        <v>0</v>
      </c>
      <c r="M184" s="29">
        <f t="shared" si="29"/>
        <v>0</v>
      </c>
      <c r="N184" s="29">
        <f t="shared" si="29"/>
        <v>0</v>
      </c>
      <c r="O184" s="29">
        <f t="shared" si="29"/>
        <v>27923</v>
      </c>
      <c r="P184" s="29">
        <f t="shared" si="29"/>
        <v>0</v>
      </c>
      <c r="Q184" s="29">
        <f>Q185</f>
        <v>0</v>
      </c>
      <c r="R184" s="29">
        <v>0</v>
      </c>
      <c r="S184" s="29">
        <v>0</v>
      </c>
      <c r="T184" s="29">
        <v>0</v>
      </c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</row>
    <row r="185" spans="1:144" s="17" customFormat="1" ht="18" customHeight="1" hidden="1">
      <c r="A185" s="34"/>
      <c r="B185" s="36"/>
      <c r="C185" s="36">
        <v>8020</v>
      </c>
      <c r="D185" s="29" t="s">
        <v>116</v>
      </c>
      <c r="E185" s="29"/>
      <c r="F185" s="29"/>
      <c r="G185" s="7">
        <v>27923</v>
      </c>
      <c r="H185" s="7">
        <v>27923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27923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</row>
    <row r="186" spans="1:144" s="39" customFormat="1" ht="10.5" customHeight="1" hidden="1">
      <c r="A186" s="53"/>
      <c r="B186" s="54"/>
      <c r="C186" s="54"/>
      <c r="D186" s="33"/>
      <c r="E186" s="33"/>
      <c r="F186" s="33"/>
      <c r="G186" s="90"/>
      <c r="H186" s="33"/>
      <c r="I186" s="33"/>
      <c r="J186" s="33"/>
      <c r="K186" s="33"/>
      <c r="L186" s="33"/>
      <c r="M186" s="33"/>
      <c r="N186" s="33"/>
      <c r="O186" s="33"/>
      <c r="P186" s="33"/>
      <c r="Q186" s="29"/>
      <c r="R186" s="17"/>
      <c r="S186" s="17"/>
      <c r="T186" s="17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</row>
    <row r="187" spans="1:144" s="17" customFormat="1" ht="21" customHeight="1" hidden="1">
      <c r="A187" s="52">
        <v>758</v>
      </c>
      <c r="B187" s="42"/>
      <c r="C187" s="42"/>
      <c r="D187" s="24" t="s">
        <v>11</v>
      </c>
      <c r="E187" s="24"/>
      <c r="F187" s="24"/>
      <c r="G187" s="24">
        <f aca="true" t="shared" si="30" ref="G187:Q188">G188</f>
        <v>111656</v>
      </c>
      <c r="H187" s="24">
        <f t="shared" si="30"/>
        <v>111656</v>
      </c>
      <c r="I187" s="24">
        <f t="shared" si="30"/>
        <v>111656</v>
      </c>
      <c r="J187" s="24">
        <f t="shared" si="30"/>
        <v>0</v>
      </c>
      <c r="K187" s="24">
        <f t="shared" si="30"/>
        <v>111656</v>
      </c>
      <c r="L187" s="24">
        <f t="shared" si="30"/>
        <v>0</v>
      </c>
      <c r="M187" s="25"/>
      <c r="N187" s="25"/>
      <c r="O187" s="25"/>
      <c r="P187" s="25"/>
      <c r="Q187" s="24">
        <f t="shared" si="30"/>
        <v>0</v>
      </c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</row>
    <row r="188" spans="1:144" s="17" customFormat="1" ht="18" customHeight="1" hidden="1">
      <c r="A188" s="34"/>
      <c r="B188" s="36" t="s">
        <v>99</v>
      </c>
      <c r="C188" s="36"/>
      <c r="D188" s="29" t="s">
        <v>117</v>
      </c>
      <c r="E188" s="29"/>
      <c r="F188" s="29"/>
      <c r="G188" s="29">
        <f t="shared" si="30"/>
        <v>111656</v>
      </c>
      <c r="H188" s="29">
        <f t="shared" si="30"/>
        <v>111656</v>
      </c>
      <c r="I188" s="29">
        <f t="shared" si="30"/>
        <v>111656</v>
      </c>
      <c r="J188" s="29">
        <f t="shared" si="30"/>
        <v>0</v>
      </c>
      <c r="K188" s="29">
        <f t="shared" si="30"/>
        <v>111656</v>
      </c>
      <c r="L188" s="29">
        <f t="shared" si="30"/>
        <v>0</v>
      </c>
      <c r="M188" s="41"/>
      <c r="N188" s="41"/>
      <c r="O188" s="41"/>
      <c r="P188" s="41"/>
      <c r="Q188" s="29">
        <f t="shared" si="30"/>
        <v>0</v>
      </c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</row>
    <row r="189" spans="1:144" s="17" customFormat="1" ht="18" customHeight="1" hidden="1">
      <c r="A189" s="34"/>
      <c r="B189" s="36"/>
      <c r="C189" s="36" t="s">
        <v>104</v>
      </c>
      <c r="D189" s="29" t="s">
        <v>118</v>
      </c>
      <c r="E189" s="29"/>
      <c r="F189" s="29"/>
      <c r="G189" s="7">
        <v>111656</v>
      </c>
      <c r="H189" s="7">
        <v>111656</v>
      </c>
      <c r="I189" s="7">
        <v>111656</v>
      </c>
      <c r="J189" s="7">
        <v>0</v>
      </c>
      <c r="K189" s="7">
        <v>111656</v>
      </c>
      <c r="L189" s="7">
        <v>0</v>
      </c>
      <c r="M189" s="62"/>
      <c r="N189" s="62"/>
      <c r="O189" s="62"/>
      <c r="P189" s="62"/>
      <c r="Q189" s="7">
        <v>0</v>
      </c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</row>
    <row r="190" spans="1:144" s="39" customFormat="1" ht="10.5" customHeight="1">
      <c r="A190" s="40"/>
      <c r="B190" s="50"/>
      <c r="C190" s="50"/>
      <c r="D190" s="51"/>
      <c r="E190" s="51"/>
      <c r="F190" s="51"/>
      <c r="G190" s="69"/>
      <c r="H190" s="33"/>
      <c r="I190" s="33"/>
      <c r="J190" s="33"/>
      <c r="K190" s="33"/>
      <c r="L190" s="33"/>
      <c r="M190" s="33"/>
      <c r="N190" s="33"/>
      <c r="O190" s="33"/>
      <c r="P190" s="33"/>
      <c r="Q190" s="29"/>
      <c r="R190" s="17"/>
      <c r="S190" s="17"/>
      <c r="T190" s="17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</row>
    <row r="191" spans="1:144" s="17" customFormat="1" ht="21" customHeight="1">
      <c r="A191" s="14">
        <v>801</v>
      </c>
      <c r="B191" s="15"/>
      <c r="C191" s="15"/>
      <c r="D191" s="16" t="s">
        <v>12</v>
      </c>
      <c r="E191" s="16">
        <f>E192+E215+E229+E252+E276+E278+E298+E315+E301</f>
        <v>452</v>
      </c>
      <c r="F191" s="16">
        <f>F192+F215+F229+F252+F276+F278+F298+F315</f>
        <v>452</v>
      </c>
      <c r="G191" s="16">
        <f aca="true" t="shared" si="31" ref="G191:T191">G192+G215+G229+G252+G276+G278+G298+G301+G315</f>
        <v>5829217</v>
      </c>
      <c r="H191" s="16">
        <f t="shared" si="31"/>
        <v>5809217</v>
      </c>
      <c r="I191" s="16">
        <f t="shared" si="31"/>
        <v>5765083</v>
      </c>
      <c r="J191" s="16">
        <f t="shared" si="31"/>
        <v>4631057</v>
      </c>
      <c r="K191" s="16">
        <f t="shared" si="31"/>
        <v>1134026</v>
      </c>
      <c r="L191" s="16">
        <f t="shared" si="31"/>
        <v>0</v>
      </c>
      <c r="M191" s="16">
        <f t="shared" si="31"/>
        <v>24457</v>
      </c>
      <c r="N191" s="16">
        <f t="shared" si="31"/>
        <v>19677</v>
      </c>
      <c r="O191" s="16">
        <f t="shared" si="31"/>
        <v>0</v>
      </c>
      <c r="P191" s="16">
        <f t="shared" si="31"/>
        <v>0</v>
      </c>
      <c r="Q191" s="16">
        <f t="shared" si="31"/>
        <v>20000</v>
      </c>
      <c r="R191" s="16">
        <f t="shared" si="31"/>
        <v>20000</v>
      </c>
      <c r="S191" s="16">
        <f t="shared" si="31"/>
        <v>0</v>
      </c>
      <c r="T191" s="16">
        <f t="shared" si="31"/>
        <v>0</v>
      </c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</row>
    <row r="192" spans="1:144" s="74" customFormat="1" ht="18" customHeight="1">
      <c r="A192" s="70"/>
      <c r="B192" s="71">
        <v>80101</v>
      </c>
      <c r="C192" s="71"/>
      <c r="D192" s="72" t="s">
        <v>13</v>
      </c>
      <c r="E192" s="72">
        <f>SUM(E193:E214)</f>
        <v>0</v>
      </c>
      <c r="F192" s="72">
        <f>SUM(F193:F214)</f>
        <v>77</v>
      </c>
      <c r="G192" s="72">
        <f aca="true" t="shared" si="32" ref="G192:Q192">SUM(G193:G214)</f>
        <v>2393978</v>
      </c>
      <c r="H192" s="72">
        <f t="shared" si="32"/>
        <v>2383978</v>
      </c>
      <c r="I192" s="72">
        <f t="shared" si="32"/>
        <v>2379078</v>
      </c>
      <c r="J192" s="72">
        <f t="shared" si="32"/>
        <v>2100381</v>
      </c>
      <c r="K192" s="72">
        <f t="shared" si="32"/>
        <v>278697</v>
      </c>
      <c r="L192" s="72">
        <f t="shared" si="32"/>
        <v>0</v>
      </c>
      <c r="M192" s="72">
        <f t="shared" si="32"/>
        <v>4900</v>
      </c>
      <c r="N192" s="72">
        <f t="shared" si="32"/>
        <v>0</v>
      </c>
      <c r="O192" s="72">
        <f t="shared" si="32"/>
        <v>0</v>
      </c>
      <c r="P192" s="72">
        <f t="shared" si="32"/>
        <v>0</v>
      </c>
      <c r="Q192" s="72">
        <f t="shared" si="32"/>
        <v>10000</v>
      </c>
      <c r="R192" s="72">
        <v>10000</v>
      </c>
      <c r="S192" s="72">
        <f>SUM(S193:S214)</f>
        <v>0</v>
      </c>
      <c r="T192" s="72">
        <f>SUM(T193:T214)</f>
        <v>0</v>
      </c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</row>
    <row r="193" spans="1:144" s="17" customFormat="1" ht="27" customHeight="1" hidden="1">
      <c r="A193" s="18"/>
      <c r="B193" s="19"/>
      <c r="C193" s="19">
        <v>3020</v>
      </c>
      <c r="D193" s="20" t="s">
        <v>213</v>
      </c>
      <c r="E193" s="20"/>
      <c r="F193" s="20"/>
      <c r="G193" s="5">
        <v>4900</v>
      </c>
      <c r="H193" s="5">
        <v>4900</v>
      </c>
      <c r="I193" s="5">
        <v>0</v>
      </c>
      <c r="J193" s="5">
        <v>0</v>
      </c>
      <c r="K193" s="5">
        <v>0</v>
      </c>
      <c r="L193" s="5">
        <v>0</v>
      </c>
      <c r="M193" s="60">
        <v>4900</v>
      </c>
      <c r="N193" s="60">
        <v>0</v>
      </c>
      <c r="O193" s="60">
        <v>0</v>
      </c>
      <c r="P193" s="60">
        <v>0</v>
      </c>
      <c r="Q193" s="60">
        <v>0</v>
      </c>
      <c r="R193" s="60">
        <v>0</v>
      </c>
      <c r="S193" s="60">
        <v>0</v>
      </c>
      <c r="T193" s="5">
        <v>0</v>
      </c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</row>
    <row r="194" spans="1:144" s="17" customFormat="1" ht="18" customHeight="1" hidden="1">
      <c r="A194" s="18"/>
      <c r="B194" s="19"/>
      <c r="C194" s="19">
        <v>4010</v>
      </c>
      <c r="D194" s="20" t="s">
        <v>85</v>
      </c>
      <c r="E194" s="20"/>
      <c r="F194" s="20"/>
      <c r="G194" s="5">
        <v>1666033</v>
      </c>
      <c r="H194" s="5">
        <v>1666033</v>
      </c>
      <c r="I194" s="5">
        <v>1666033</v>
      </c>
      <c r="J194" s="5">
        <v>1666033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</row>
    <row r="195" spans="1:144" s="17" customFormat="1" ht="18" customHeight="1" hidden="1">
      <c r="A195" s="18"/>
      <c r="B195" s="19"/>
      <c r="C195" s="19">
        <v>4040</v>
      </c>
      <c r="D195" s="20" t="s">
        <v>86</v>
      </c>
      <c r="E195" s="20"/>
      <c r="F195" s="20"/>
      <c r="G195" s="5">
        <v>124554</v>
      </c>
      <c r="H195" s="5">
        <v>124554</v>
      </c>
      <c r="I195" s="5">
        <v>124554</v>
      </c>
      <c r="J195" s="5">
        <v>124554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</row>
    <row r="196" spans="1:144" s="17" customFormat="1" ht="18" customHeight="1" hidden="1">
      <c r="A196" s="18"/>
      <c r="B196" s="19"/>
      <c r="C196" s="19">
        <v>4110</v>
      </c>
      <c r="D196" s="20" t="s">
        <v>54</v>
      </c>
      <c r="E196" s="20"/>
      <c r="F196" s="20"/>
      <c r="G196" s="5">
        <v>266332</v>
      </c>
      <c r="H196" s="5">
        <v>266332</v>
      </c>
      <c r="I196" s="5">
        <v>266332</v>
      </c>
      <c r="J196" s="5">
        <v>266332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</row>
    <row r="197" spans="1:144" s="17" customFormat="1" ht="18" customHeight="1" hidden="1">
      <c r="A197" s="18"/>
      <c r="B197" s="19"/>
      <c r="C197" s="19">
        <v>4120</v>
      </c>
      <c r="D197" s="20" t="s">
        <v>87</v>
      </c>
      <c r="E197" s="20"/>
      <c r="F197" s="20"/>
      <c r="G197" s="5">
        <v>42962</v>
      </c>
      <c r="H197" s="5">
        <v>42962</v>
      </c>
      <c r="I197" s="5">
        <v>42962</v>
      </c>
      <c r="J197" s="5">
        <v>42962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</row>
    <row r="198" spans="1:144" s="17" customFormat="1" ht="18" customHeight="1" hidden="1">
      <c r="A198" s="18"/>
      <c r="B198" s="19"/>
      <c r="C198" s="19" t="s">
        <v>51</v>
      </c>
      <c r="D198" s="20" t="s">
        <v>127</v>
      </c>
      <c r="E198" s="20"/>
      <c r="F198" s="20"/>
      <c r="G198" s="5">
        <v>500</v>
      </c>
      <c r="H198" s="5">
        <v>500</v>
      </c>
      <c r="I198" s="5">
        <v>500</v>
      </c>
      <c r="J198" s="5">
        <v>500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</row>
    <row r="199" spans="1:144" s="17" customFormat="1" ht="18" customHeight="1" hidden="1">
      <c r="A199" s="18"/>
      <c r="B199" s="19"/>
      <c r="C199" s="19">
        <v>4210</v>
      </c>
      <c r="D199" s="20" t="s">
        <v>56</v>
      </c>
      <c r="E199" s="20"/>
      <c r="F199" s="20"/>
      <c r="G199" s="5">
        <v>76510</v>
      </c>
      <c r="H199" s="5">
        <v>76510</v>
      </c>
      <c r="I199" s="5">
        <v>76510</v>
      </c>
      <c r="J199" s="5">
        <v>0</v>
      </c>
      <c r="K199" s="5">
        <v>76510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</row>
    <row r="200" spans="1:144" s="17" customFormat="1" ht="27" customHeight="1" hidden="1">
      <c r="A200" s="18"/>
      <c r="B200" s="19"/>
      <c r="C200" s="19" t="s">
        <v>76</v>
      </c>
      <c r="D200" s="20" t="s">
        <v>214</v>
      </c>
      <c r="E200" s="20"/>
      <c r="F200" s="20"/>
      <c r="G200" s="5">
        <v>300</v>
      </c>
      <c r="H200" s="5">
        <v>300</v>
      </c>
      <c r="I200" s="5">
        <v>300</v>
      </c>
      <c r="J200" s="5">
        <v>0</v>
      </c>
      <c r="K200" s="5">
        <v>300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</row>
    <row r="201" spans="1:144" s="17" customFormat="1" ht="27" customHeight="1" hidden="1">
      <c r="A201" s="18"/>
      <c r="B201" s="19"/>
      <c r="C201" s="19">
        <v>4240</v>
      </c>
      <c r="D201" s="20" t="s">
        <v>128</v>
      </c>
      <c r="E201" s="20"/>
      <c r="F201" s="20"/>
      <c r="G201" s="5">
        <v>2100</v>
      </c>
      <c r="H201" s="5">
        <v>2100</v>
      </c>
      <c r="I201" s="5">
        <v>2100</v>
      </c>
      <c r="J201" s="5">
        <v>0</v>
      </c>
      <c r="K201" s="5">
        <v>2100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</row>
    <row r="202" spans="1:144" s="17" customFormat="1" ht="18" customHeight="1" hidden="1">
      <c r="A202" s="18"/>
      <c r="B202" s="19"/>
      <c r="C202" s="19">
        <v>4260</v>
      </c>
      <c r="D202" s="20" t="s">
        <v>64</v>
      </c>
      <c r="E202" s="20"/>
      <c r="F202" s="20"/>
      <c r="G202" s="5">
        <v>32300</v>
      </c>
      <c r="H202" s="5">
        <v>32300</v>
      </c>
      <c r="I202" s="5">
        <v>32300</v>
      </c>
      <c r="J202" s="5">
        <v>0</v>
      </c>
      <c r="K202" s="5">
        <v>32300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</row>
    <row r="203" spans="1:144" s="17" customFormat="1" ht="18" customHeight="1" hidden="1">
      <c r="A203" s="18"/>
      <c r="B203" s="19"/>
      <c r="C203" s="19">
        <v>4270</v>
      </c>
      <c r="D203" s="20" t="s">
        <v>57</v>
      </c>
      <c r="E203" s="20"/>
      <c r="F203" s="20"/>
      <c r="G203" s="5">
        <v>4000</v>
      </c>
      <c r="H203" s="5">
        <v>4000</v>
      </c>
      <c r="I203" s="5">
        <v>4000</v>
      </c>
      <c r="J203" s="5">
        <v>0</v>
      </c>
      <c r="K203" s="5">
        <v>4000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</row>
    <row r="204" spans="1:144" s="17" customFormat="1" ht="18" customHeight="1" hidden="1">
      <c r="A204" s="18"/>
      <c r="B204" s="19"/>
      <c r="C204" s="19">
        <v>4280</v>
      </c>
      <c r="D204" s="20" t="s">
        <v>88</v>
      </c>
      <c r="E204" s="20"/>
      <c r="F204" s="20"/>
      <c r="G204" s="5">
        <v>350</v>
      </c>
      <c r="H204" s="5">
        <v>350</v>
      </c>
      <c r="I204" s="5">
        <v>350</v>
      </c>
      <c r="J204" s="5">
        <v>0</v>
      </c>
      <c r="K204" s="5">
        <v>350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</row>
    <row r="205" spans="1:144" s="17" customFormat="1" ht="18" customHeight="1" hidden="1">
      <c r="A205" s="18"/>
      <c r="B205" s="19"/>
      <c r="C205" s="19">
        <v>4300</v>
      </c>
      <c r="D205" s="20" t="s">
        <v>58</v>
      </c>
      <c r="E205" s="20"/>
      <c r="F205" s="20"/>
      <c r="G205" s="5">
        <v>10800</v>
      </c>
      <c r="H205" s="5">
        <v>10800</v>
      </c>
      <c r="I205" s="5">
        <v>10800</v>
      </c>
      <c r="J205" s="5">
        <v>0</v>
      </c>
      <c r="K205" s="5">
        <v>10800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</row>
    <row r="206" spans="1:144" s="17" customFormat="1" ht="18" customHeight="1" hidden="1">
      <c r="A206" s="18"/>
      <c r="B206" s="19"/>
      <c r="C206" s="19" t="s">
        <v>78</v>
      </c>
      <c r="D206" s="20" t="s">
        <v>216</v>
      </c>
      <c r="E206" s="20"/>
      <c r="F206" s="20"/>
      <c r="G206" s="5">
        <v>1666</v>
      </c>
      <c r="H206" s="5">
        <v>1666</v>
      </c>
      <c r="I206" s="5">
        <v>1666</v>
      </c>
      <c r="J206" s="5">
        <v>0</v>
      </c>
      <c r="K206" s="5">
        <v>1666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</row>
    <row r="207" spans="1:144" s="17" customFormat="1" ht="38.25" customHeight="1" hidden="1">
      <c r="A207" s="18"/>
      <c r="B207" s="19"/>
      <c r="C207" s="19" t="s">
        <v>74</v>
      </c>
      <c r="D207" s="20" t="s">
        <v>210</v>
      </c>
      <c r="E207" s="20"/>
      <c r="F207" s="20"/>
      <c r="G207" s="5">
        <v>2440</v>
      </c>
      <c r="H207" s="5">
        <v>2440</v>
      </c>
      <c r="I207" s="5">
        <v>2440</v>
      </c>
      <c r="J207" s="5">
        <v>0</v>
      </c>
      <c r="K207" s="5">
        <v>2440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</row>
    <row r="208" spans="1:144" s="17" customFormat="1" ht="39.75" customHeight="1" hidden="1">
      <c r="A208" s="18"/>
      <c r="B208" s="19"/>
      <c r="C208" s="19" t="s">
        <v>79</v>
      </c>
      <c r="D208" s="20" t="s">
        <v>215</v>
      </c>
      <c r="E208" s="20"/>
      <c r="F208" s="20"/>
      <c r="G208" s="5">
        <v>1645</v>
      </c>
      <c r="H208" s="5">
        <v>1645</v>
      </c>
      <c r="I208" s="5">
        <v>1645</v>
      </c>
      <c r="J208" s="5">
        <v>0</v>
      </c>
      <c r="K208" s="5">
        <v>1645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</row>
    <row r="209" spans="1:144" s="17" customFormat="1" ht="18" customHeight="1" hidden="1">
      <c r="A209" s="18"/>
      <c r="B209" s="19"/>
      <c r="C209" s="19">
        <v>4410</v>
      </c>
      <c r="D209" s="20" t="s">
        <v>89</v>
      </c>
      <c r="E209" s="20"/>
      <c r="F209" s="20"/>
      <c r="G209" s="5">
        <v>5850</v>
      </c>
      <c r="H209" s="5">
        <v>5850</v>
      </c>
      <c r="I209" s="5">
        <v>5850</v>
      </c>
      <c r="J209" s="5">
        <v>0</v>
      </c>
      <c r="K209" s="5">
        <v>5850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</row>
    <row r="210" spans="1:144" s="17" customFormat="1" ht="18" customHeight="1" hidden="1">
      <c r="A210" s="18"/>
      <c r="B210" s="19"/>
      <c r="C210" s="19">
        <v>4430</v>
      </c>
      <c r="D210" s="20" t="s">
        <v>59</v>
      </c>
      <c r="E210" s="20"/>
      <c r="F210" s="20"/>
      <c r="G210" s="5">
        <v>7100</v>
      </c>
      <c r="H210" s="5">
        <v>7100</v>
      </c>
      <c r="I210" s="5">
        <v>7100</v>
      </c>
      <c r="J210" s="5">
        <v>0</v>
      </c>
      <c r="K210" s="5">
        <v>7100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</row>
    <row r="211" spans="1:144" s="17" customFormat="1" ht="18" customHeight="1">
      <c r="A211" s="18"/>
      <c r="B211" s="19"/>
      <c r="C211" s="19">
        <v>4440</v>
      </c>
      <c r="D211" s="20" t="s">
        <v>90</v>
      </c>
      <c r="E211" s="20"/>
      <c r="F211" s="20">
        <v>77</v>
      </c>
      <c r="G211" s="5">
        <v>132936</v>
      </c>
      <c r="H211" s="5">
        <v>132936</v>
      </c>
      <c r="I211" s="5">
        <v>132936</v>
      </c>
      <c r="J211" s="5">
        <v>0</v>
      </c>
      <c r="K211" s="5">
        <v>132936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</row>
    <row r="212" spans="1:144" s="17" customFormat="1" ht="18" customHeight="1" hidden="1">
      <c r="A212" s="18"/>
      <c r="B212" s="19"/>
      <c r="C212" s="19">
        <v>4580</v>
      </c>
      <c r="D212" s="20" t="s">
        <v>7</v>
      </c>
      <c r="E212" s="20"/>
      <c r="F212" s="20"/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</row>
    <row r="213" spans="1:144" s="17" customFormat="1" ht="25.5" hidden="1">
      <c r="A213" s="18"/>
      <c r="B213" s="19"/>
      <c r="C213" s="19" t="s">
        <v>73</v>
      </c>
      <c r="D213" s="20" t="s">
        <v>91</v>
      </c>
      <c r="E213" s="20"/>
      <c r="F213" s="20"/>
      <c r="G213" s="5">
        <v>700</v>
      </c>
      <c r="H213" s="5">
        <v>700</v>
      </c>
      <c r="I213" s="5">
        <v>700</v>
      </c>
      <c r="J213" s="5">
        <v>0</v>
      </c>
      <c r="K213" s="5">
        <v>700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</row>
    <row r="214" spans="1:144" s="17" customFormat="1" ht="24.75" customHeight="1" hidden="1">
      <c r="A214" s="18"/>
      <c r="B214" s="19"/>
      <c r="C214" s="19">
        <v>6050</v>
      </c>
      <c r="D214" s="20" t="s">
        <v>66</v>
      </c>
      <c r="E214" s="20"/>
      <c r="F214" s="20"/>
      <c r="G214" s="5">
        <v>10000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10000</v>
      </c>
      <c r="R214" s="17">
        <v>0</v>
      </c>
      <c r="S214" s="17">
        <v>0</v>
      </c>
      <c r="T214" s="17">
        <v>0</v>
      </c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</row>
    <row r="215" spans="1:144" s="74" customFormat="1" ht="26.25" customHeight="1">
      <c r="A215" s="70"/>
      <c r="B215" s="71" t="s">
        <v>119</v>
      </c>
      <c r="C215" s="71"/>
      <c r="D215" s="72" t="s">
        <v>207</v>
      </c>
      <c r="E215" s="72">
        <f>SUM(E216:E228)</f>
        <v>38</v>
      </c>
      <c r="F215" s="72">
        <f>SUM(F216:F228)</f>
        <v>0</v>
      </c>
      <c r="G215" s="72">
        <f aca="true" t="shared" si="33" ref="G215:T215">SUM(G216:G228)</f>
        <v>352880</v>
      </c>
      <c r="H215" s="72">
        <f t="shared" si="33"/>
        <v>352880</v>
      </c>
      <c r="I215" s="72">
        <f t="shared" si="33"/>
        <v>351580</v>
      </c>
      <c r="J215" s="72">
        <f t="shared" si="33"/>
        <v>284095</v>
      </c>
      <c r="K215" s="72">
        <f t="shared" si="33"/>
        <v>67485</v>
      </c>
      <c r="L215" s="72">
        <f t="shared" si="33"/>
        <v>0</v>
      </c>
      <c r="M215" s="72">
        <f t="shared" si="33"/>
        <v>1300</v>
      </c>
      <c r="N215" s="72">
        <f t="shared" si="33"/>
        <v>0</v>
      </c>
      <c r="O215" s="72">
        <f t="shared" si="33"/>
        <v>0</v>
      </c>
      <c r="P215" s="72">
        <f t="shared" si="33"/>
        <v>0</v>
      </c>
      <c r="Q215" s="72">
        <f t="shared" si="33"/>
        <v>0</v>
      </c>
      <c r="R215" s="72">
        <f t="shared" si="33"/>
        <v>0</v>
      </c>
      <c r="S215" s="72">
        <f t="shared" si="33"/>
        <v>0</v>
      </c>
      <c r="T215" s="72">
        <f t="shared" si="33"/>
        <v>0</v>
      </c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</row>
    <row r="216" spans="1:144" s="17" customFormat="1" ht="25.5" customHeight="1" hidden="1">
      <c r="A216" s="18"/>
      <c r="B216" s="19"/>
      <c r="C216" s="19">
        <v>3020</v>
      </c>
      <c r="D216" s="20" t="s">
        <v>213</v>
      </c>
      <c r="E216" s="20"/>
      <c r="F216" s="20"/>
      <c r="G216" s="5">
        <v>1300</v>
      </c>
      <c r="H216" s="5">
        <v>1300</v>
      </c>
      <c r="I216" s="5">
        <v>0</v>
      </c>
      <c r="J216" s="5">
        <v>0</v>
      </c>
      <c r="K216" s="5">
        <v>0</v>
      </c>
      <c r="L216" s="5">
        <v>0</v>
      </c>
      <c r="M216" s="60">
        <v>1300</v>
      </c>
      <c r="N216" s="60">
        <v>0</v>
      </c>
      <c r="O216" s="60">
        <v>0</v>
      </c>
      <c r="P216" s="60">
        <v>0</v>
      </c>
      <c r="Q216" s="60">
        <v>0</v>
      </c>
      <c r="R216" s="60">
        <v>0</v>
      </c>
      <c r="S216" s="60">
        <v>0</v>
      </c>
      <c r="T216" s="5">
        <v>0</v>
      </c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</row>
    <row r="217" spans="1:144" s="17" customFormat="1" ht="18" customHeight="1" hidden="1">
      <c r="A217" s="18"/>
      <c r="B217" s="19"/>
      <c r="C217" s="19">
        <v>4010</v>
      </c>
      <c r="D217" s="20" t="s">
        <v>85</v>
      </c>
      <c r="E217" s="20"/>
      <c r="F217" s="20"/>
      <c r="G217" s="5">
        <v>225816</v>
      </c>
      <c r="H217" s="5">
        <v>225816</v>
      </c>
      <c r="I217" s="5">
        <v>225816</v>
      </c>
      <c r="J217" s="5">
        <v>225816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</row>
    <row r="218" spans="1:144" s="17" customFormat="1" ht="18" customHeight="1" hidden="1">
      <c r="A218" s="18"/>
      <c r="B218" s="19"/>
      <c r="C218" s="19">
        <v>4040</v>
      </c>
      <c r="D218" s="20" t="s">
        <v>86</v>
      </c>
      <c r="E218" s="20"/>
      <c r="F218" s="20"/>
      <c r="G218" s="5">
        <v>15746</v>
      </c>
      <c r="H218" s="5">
        <v>15746</v>
      </c>
      <c r="I218" s="5">
        <v>15746</v>
      </c>
      <c r="J218" s="5">
        <v>15746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</row>
    <row r="219" spans="1:144" s="17" customFormat="1" ht="18" customHeight="1" hidden="1">
      <c r="A219" s="18"/>
      <c r="B219" s="19"/>
      <c r="C219" s="19">
        <v>4110</v>
      </c>
      <c r="D219" s="20" t="s">
        <v>54</v>
      </c>
      <c r="E219" s="20"/>
      <c r="F219" s="20"/>
      <c r="G219" s="5">
        <v>36626</v>
      </c>
      <c r="H219" s="5">
        <v>36626</v>
      </c>
      <c r="I219" s="5">
        <v>36626</v>
      </c>
      <c r="J219" s="5">
        <v>36626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</row>
    <row r="220" spans="1:144" s="17" customFormat="1" ht="18" customHeight="1" hidden="1">
      <c r="A220" s="18"/>
      <c r="B220" s="19"/>
      <c r="C220" s="19">
        <v>4120</v>
      </c>
      <c r="D220" s="20" t="s">
        <v>87</v>
      </c>
      <c r="E220" s="20"/>
      <c r="F220" s="20"/>
      <c r="G220" s="5">
        <v>5907</v>
      </c>
      <c r="H220" s="5">
        <v>5907</v>
      </c>
      <c r="I220" s="5">
        <v>5907</v>
      </c>
      <c r="J220" s="5">
        <v>5907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</row>
    <row r="221" spans="1:144" s="17" customFormat="1" ht="18" customHeight="1" hidden="1">
      <c r="A221" s="18"/>
      <c r="B221" s="19"/>
      <c r="C221" s="19">
        <v>4210</v>
      </c>
      <c r="D221" s="20" t="s">
        <v>56</v>
      </c>
      <c r="E221" s="20"/>
      <c r="F221" s="20"/>
      <c r="G221" s="5">
        <v>32600</v>
      </c>
      <c r="H221" s="5">
        <v>32600</v>
      </c>
      <c r="I221" s="5">
        <v>32600</v>
      </c>
      <c r="J221" s="5">
        <v>0</v>
      </c>
      <c r="K221" s="5">
        <v>32600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</row>
    <row r="222" spans="1:144" s="17" customFormat="1" ht="27" customHeight="1" hidden="1">
      <c r="A222" s="18"/>
      <c r="B222" s="19"/>
      <c r="C222" s="19" t="s">
        <v>76</v>
      </c>
      <c r="D222" s="20" t="s">
        <v>214</v>
      </c>
      <c r="E222" s="20"/>
      <c r="F222" s="20"/>
      <c r="G222" s="5">
        <v>200</v>
      </c>
      <c r="H222" s="5">
        <v>200</v>
      </c>
      <c r="I222" s="5">
        <v>200</v>
      </c>
      <c r="J222" s="5">
        <v>0</v>
      </c>
      <c r="K222" s="5">
        <v>200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</row>
    <row r="223" spans="1:144" s="17" customFormat="1" ht="27" customHeight="1" hidden="1">
      <c r="A223" s="18"/>
      <c r="B223" s="19"/>
      <c r="C223" s="19">
        <v>4240</v>
      </c>
      <c r="D223" s="20" t="s">
        <v>128</v>
      </c>
      <c r="E223" s="20"/>
      <c r="F223" s="20"/>
      <c r="G223" s="5">
        <v>1000</v>
      </c>
      <c r="H223" s="5">
        <v>1000</v>
      </c>
      <c r="I223" s="5">
        <v>1000</v>
      </c>
      <c r="J223" s="5">
        <v>0</v>
      </c>
      <c r="K223" s="5">
        <v>1000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</row>
    <row r="224" spans="1:144" s="17" customFormat="1" ht="18" customHeight="1" hidden="1">
      <c r="A224" s="18"/>
      <c r="B224" s="19"/>
      <c r="C224" s="19">
        <v>4260</v>
      </c>
      <c r="D224" s="20" t="s">
        <v>64</v>
      </c>
      <c r="E224" s="20"/>
      <c r="F224" s="20"/>
      <c r="G224" s="5">
        <v>17590</v>
      </c>
      <c r="H224" s="5">
        <v>17590</v>
      </c>
      <c r="I224" s="5">
        <v>17590</v>
      </c>
      <c r="J224" s="5">
        <v>0</v>
      </c>
      <c r="K224" s="5">
        <v>17590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</row>
    <row r="225" spans="1:144" s="17" customFormat="1" ht="18" customHeight="1" hidden="1">
      <c r="A225" s="18"/>
      <c r="B225" s="19"/>
      <c r="C225" s="19">
        <v>4270</v>
      </c>
      <c r="D225" s="20" t="s">
        <v>57</v>
      </c>
      <c r="E225" s="20"/>
      <c r="F225" s="20"/>
      <c r="G225" s="5">
        <v>200</v>
      </c>
      <c r="H225" s="5">
        <v>200</v>
      </c>
      <c r="I225" s="5">
        <v>200</v>
      </c>
      <c r="J225" s="5">
        <v>0</v>
      </c>
      <c r="K225" s="5">
        <v>200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</row>
    <row r="226" spans="1:144" s="17" customFormat="1" ht="18" customHeight="1" hidden="1">
      <c r="A226" s="18"/>
      <c r="B226" s="19"/>
      <c r="C226" s="19">
        <v>4280</v>
      </c>
      <c r="D226" s="20" t="s">
        <v>88</v>
      </c>
      <c r="E226" s="20"/>
      <c r="F226" s="20"/>
      <c r="G226" s="5">
        <v>70</v>
      </c>
      <c r="H226" s="5">
        <v>70</v>
      </c>
      <c r="I226" s="5">
        <v>70</v>
      </c>
      <c r="J226" s="5">
        <v>0</v>
      </c>
      <c r="K226" s="5">
        <v>70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</row>
    <row r="227" spans="1:144" s="17" customFormat="1" ht="18" customHeight="1" hidden="1">
      <c r="A227" s="18"/>
      <c r="B227" s="19"/>
      <c r="C227" s="19">
        <v>4300</v>
      </c>
      <c r="D227" s="20" t="s">
        <v>58</v>
      </c>
      <c r="E227" s="20"/>
      <c r="F227" s="20"/>
      <c r="G227" s="5">
        <v>500</v>
      </c>
      <c r="H227" s="5">
        <v>500</v>
      </c>
      <c r="I227" s="5">
        <v>500</v>
      </c>
      <c r="J227" s="5">
        <v>0</v>
      </c>
      <c r="K227" s="5">
        <v>500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</row>
    <row r="228" spans="1:144" s="17" customFormat="1" ht="18" customHeight="1">
      <c r="A228" s="18"/>
      <c r="B228" s="19"/>
      <c r="C228" s="19">
        <v>4440</v>
      </c>
      <c r="D228" s="20" t="s">
        <v>90</v>
      </c>
      <c r="E228" s="20">
        <v>38</v>
      </c>
      <c r="F228" s="20"/>
      <c r="G228" s="5">
        <v>15325</v>
      </c>
      <c r="H228" s="5">
        <v>15325</v>
      </c>
      <c r="I228" s="5">
        <v>15325</v>
      </c>
      <c r="J228" s="5">
        <v>0</v>
      </c>
      <c r="K228" s="5">
        <v>15325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</row>
    <row r="229" spans="1:144" s="74" customFormat="1" ht="18" customHeight="1" hidden="1">
      <c r="A229" s="70"/>
      <c r="B229" s="71" t="s">
        <v>25</v>
      </c>
      <c r="C229" s="71"/>
      <c r="D229" s="72" t="s">
        <v>129</v>
      </c>
      <c r="E229" s="72">
        <f>SUM(E230:E251)</f>
        <v>0</v>
      </c>
      <c r="F229" s="72">
        <f aca="true" t="shared" si="34" ref="F229:T229">SUM(F230:F251)</f>
        <v>0</v>
      </c>
      <c r="G229" s="72">
        <f t="shared" si="34"/>
        <v>975193</v>
      </c>
      <c r="H229" s="72">
        <f t="shared" si="34"/>
        <v>965193</v>
      </c>
      <c r="I229" s="72">
        <f t="shared" si="34"/>
        <v>962513</v>
      </c>
      <c r="J229" s="72">
        <f t="shared" si="34"/>
        <v>721460</v>
      </c>
      <c r="K229" s="72">
        <f t="shared" si="34"/>
        <v>241053</v>
      </c>
      <c r="L229" s="72">
        <f t="shared" si="34"/>
        <v>0</v>
      </c>
      <c r="M229" s="72">
        <f t="shared" si="34"/>
        <v>2680</v>
      </c>
      <c r="N229" s="72">
        <f t="shared" si="34"/>
        <v>0</v>
      </c>
      <c r="O229" s="72">
        <f t="shared" si="34"/>
        <v>0</v>
      </c>
      <c r="P229" s="72">
        <f t="shared" si="34"/>
        <v>0</v>
      </c>
      <c r="Q229" s="72">
        <f t="shared" si="34"/>
        <v>10000</v>
      </c>
      <c r="R229" s="72">
        <f t="shared" si="34"/>
        <v>10000</v>
      </c>
      <c r="S229" s="72">
        <f t="shared" si="34"/>
        <v>0</v>
      </c>
      <c r="T229" s="72">
        <f t="shared" si="34"/>
        <v>0</v>
      </c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</row>
    <row r="230" spans="1:144" s="17" customFormat="1" ht="24.75" customHeight="1" hidden="1">
      <c r="A230" s="18"/>
      <c r="B230" s="19"/>
      <c r="C230" s="19">
        <v>3020</v>
      </c>
      <c r="D230" s="20" t="s">
        <v>213</v>
      </c>
      <c r="E230" s="20"/>
      <c r="F230" s="20"/>
      <c r="G230" s="5">
        <v>2680</v>
      </c>
      <c r="H230" s="5">
        <v>2680</v>
      </c>
      <c r="I230" s="5">
        <v>0</v>
      </c>
      <c r="J230" s="5">
        <v>0</v>
      </c>
      <c r="K230" s="5">
        <v>0</v>
      </c>
      <c r="L230" s="5">
        <v>0</v>
      </c>
      <c r="M230" s="60">
        <v>2680</v>
      </c>
      <c r="N230" s="60">
        <v>0</v>
      </c>
      <c r="O230" s="60">
        <v>0</v>
      </c>
      <c r="P230" s="60">
        <v>0</v>
      </c>
      <c r="Q230" s="60">
        <v>0</v>
      </c>
      <c r="R230" s="60">
        <v>0</v>
      </c>
      <c r="S230" s="60">
        <v>0</v>
      </c>
      <c r="T230" s="5">
        <v>0</v>
      </c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</row>
    <row r="231" spans="1:144" s="17" customFormat="1" ht="18" customHeight="1" hidden="1">
      <c r="A231" s="18"/>
      <c r="B231" s="19"/>
      <c r="C231" s="19">
        <v>4010</v>
      </c>
      <c r="D231" s="20" t="s">
        <v>85</v>
      </c>
      <c r="E231" s="20"/>
      <c r="F231" s="20"/>
      <c r="G231" s="5">
        <v>571536</v>
      </c>
      <c r="H231" s="5">
        <v>571536</v>
      </c>
      <c r="I231" s="5">
        <v>571536</v>
      </c>
      <c r="J231" s="5">
        <v>571536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</row>
    <row r="232" spans="1:144" s="17" customFormat="1" ht="18" customHeight="1" hidden="1">
      <c r="A232" s="18"/>
      <c r="B232" s="19"/>
      <c r="C232" s="19">
        <v>4040</v>
      </c>
      <c r="D232" s="20" t="s">
        <v>86</v>
      </c>
      <c r="E232" s="20"/>
      <c r="F232" s="20"/>
      <c r="G232" s="5">
        <v>43000</v>
      </c>
      <c r="H232" s="5">
        <v>43000</v>
      </c>
      <c r="I232" s="5">
        <v>43000</v>
      </c>
      <c r="J232" s="5">
        <v>43000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</row>
    <row r="233" spans="1:144" s="17" customFormat="1" ht="18" customHeight="1" hidden="1">
      <c r="A233" s="18"/>
      <c r="B233" s="19"/>
      <c r="C233" s="19">
        <v>4110</v>
      </c>
      <c r="D233" s="20" t="s">
        <v>54</v>
      </c>
      <c r="E233" s="20"/>
      <c r="F233" s="20"/>
      <c r="G233" s="5">
        <v>92073</v>
      </c>
      <c r="H233" s="5">
        <v>92073</v>
      </c>
      <c r="I233" s="5">
        <v>92073</v>
      </c>
      <c r="J233" s="5">
        <v>92073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</row>
    <row r="234" spans="1:144" s="17" customFormat="1" ht="18" customHeight="1" hidden="1">
      <c r="A234" s="18"/>
      <c r="B234" s="19"/>
      <c r="C234" s="19">
        <v>4120</v>
      </c>
      <c r="D234" s="20" t="s">
        <v>87</v>
      </c>
      <c r="E234" s="20"/>
      <c r="F234" s="20"/>
      <c r="G234" s="5">
        <v>14851</v>
      </c>
      <c r="H234" s="5">
        <v>14851</v>
      </c>
      <c r="I234" s="5">
        <v>14851</v>
      </c>
      <c r="J234" s="5">
        <v>14851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</row>
    <row r="235" spans="1:144" s="17" customFormat="1" ht="18" customHeight="1" hidden="1">
      <c r="A235" s="18"/>
      <c r="B235" s="19"/>
      <c r="C235" s="19" t="s">
        <v>51</v>
      </c>
      <c r="D235" s="20" t="s">
        <v>55</v>
      </c>
      <c r="E235" s="20"/>
      <c r="F235" s="20"/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</row>
    <row r="236" spans="1:144" s="17" customFormat="1" ht="18" customHeight="1" hidden="1">
      <c r="A236" s="18"/>
      <c r="B236" s="19"/>
      <c r="C236" s="19">
        <v>4210</v>
      </c>
      <c r="D236" s="20" t="s">
        <v>56</v>
      </c>
      <c r="E236" s="20"/>
      <c r="F236" s="20"/>
      <c r="G236" s="5">
        <v>74300</v>
      </c>
      <c r="H236" s="5">
        <v>74300</v>
      </c>
      <c r="I236" s="5">
        <v>74300</v>
      </c>
      <c r="J236" s="5">
        <v>0</v>
      </c>
      <c r="K236" s="5">
        <v>74300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</row>
    <row r="237" spans="1:144" s="17" customFormat="1" ht="18" customHeight="1" hidden="1">
      <c r="A237" s="18"/>
      <c r="B237" s="19"/>
      <c r="C237" s="19">
        <v>4220</v>
      </c>
      <c r="D237" s="20" t="s">
        <v>130</v>
      </c>
      <c r="E237" s="20"/>
      <c r="F237" s="20"/>
      <c r="G237" s="5">
        <v>72000</v>
      </c>
      <c r="H237" s="5">
        <v>72000</v>
      </c>
      <c r="I237" s="5">
        <v>72000</v>
      </c>
      <c r="J237" s="5">
        <v>0</v>
      </c>
      <c r="K237" s="5">
        <v>72000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</row>
    <row r="238" spans="1:144" s="17" customFormat="1" ht="27" customHeight="1" hidden="1">
      <c r="A238" s="18"/>
      <c r="B238" s="19"/>
      <c r="C238" s="19" t="s">
        <v>76</v>
      </c>
      <c r="D238" s="20" t="s">
        <v>214</v>
      </c>
      <c r="E238" s="20"/>
      <c r="F238" s="20"/>
      <c r="G238" s="5">
        <v>350</v>
      </c>
      <c r="H238" s="5">
        <v>350</v>
      </c>
      <c r="I238" s="5">
        <v>350</v>
      </c>
      <c r="J238" s="5">
        <v>0</v>
      </c>
      <c r="K238" s="5">
        <v>350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</row>
    <row r="239" spans="1:144" s="17" customFormat="1" ht="26.25" customHeight="1" hidden="1">
      <c r="A239" s="18"/>
      <c r="B239" s="19"/>
      <c r="C239" s="19">
        <v>4240</v>
      </c>
      <c r="D239" s="20" t="s">
        <v>131</v>
      </c>
      <c r="E239" s="20"/>
      <c r="F239" s="20"/>
      <c r="G239" s="5">
        <v>5000</v>
      </c>
      <c r="H239" s="5">
        <v>5000</v>
      </c>
      <c r="I239" s="5">
        <v>5000</v>
      </c>
      <c r="J239" s="5">
        <v>0</v>
      </c>
      <c r="K239" s="5">
        <v>5000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</row>
    <row r="240" spans="1:144" s="17" customFormat="1" ht="18" customHeight="1" hidden="1">
      <c r="A240" s="18"/>
      <c r="B240" s="19"/>
      <c r="C240" s="19">
        <v>4260</v>
      </c>
      <c r="D240" s="20" t="s">
        <v>64</v>
      </c>
      <c r="E240" s="20"/>
      <c r="F240" s="20"/>
      <c r="G240" s="5">
        <v>28150</v>
      </c>
      <c r="H240" s="5">
        <v>28150</v>
      </c>
      <c r="I240" s="5">
        <v>28150</v>
      </c>
      <c r="J240" s="5">
        <v>0</v>
      </c>
      <c r="K240" s="5">
        <v>28150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</row>
    <row r="241" spans="1:144" s="17" customFormat="1" ht="18" customHeight="1" hidden="1">
      <c r="A241" s="18"/>
      <c r="B241" s="19"/>
      <c r="C241" s="19">
        <v>4270</v>
      </c>
      <c r="D241" s="20" t="s">
        <v>57</v>
      </c>
      <c r="E241" s="20"/>
      <c r="F241" s="20"/>
      <c r="G241" s="5">
        <v>2250</v>
      </c>
      <c r="H241" s="5">
        <v>2250</v>
      </c>
      <c r="I241" s="5">
        <v>2250</v>
      </c>
      <c r="J241" s="5">
        <v>0</v>
      </c>
      <c r="K241" s="5">
        <v>2250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</row>
    <row r="242" spans="1:144" s="17" customFormat="1" ht="18" customHeight="1" hidden="1">
      <c r="A242" s="18"/>
      <c r="B242" s="19"/>
      <c r="C242" s="19">
        <v>4280</v>
      </c>
      <c r="D242" s="20" t="s">
        <v>88</v>
      </c>
      <c r="E242" s="20"/>
      <c r="F242" s="20"/>
      <c r="G242" s="5">
        <v>840</v>
      </c>
      <c r="H242" s="5">
        <v>840</v>
      </c>
      <c r="I242" s="5">
        <v>840</v>
      </c>
      <c r="J242" s="5">
        <v>0</v>
      </c>
      <c r="K242" s="5">
        <v>840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</row>
    <row r="243" spans="1:144" s="17" customFormat="1" ht="18" customHeight="1" hidden="1">
      <c r="A243" s="18"/>
      <c r="B243" s="19"/>
      <c r="C243" s="19">
        <v>4300</v>
      </c>
      <c r="D243" s="20" t="s">
        <v>58</v>
      </c>
      <c r="E243" s="20"/>
      <c r="F243" s="20"/>
      <c r="G243" s="5">
        <v>5400</v>
      </c>
      <c r="H243" s="5">
        <v>5400</v>
      </c>
      <c r="I243" s="5">
        <v>5400</v>
      </c>
      <c r="J243" s="5">
        <v>0</v>
      </c>
      <c r="K243" s="5">
        <v>5400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</row>
    <row r="244" spans="1:144" s="17" customFormat="1" ht="18" customHeight="1" hidden="1">
      <c r="A244" s="18"/>
      <c r="B244" s="19"/>
      <c r="C244" s="19" t="s">
        <v>78</v>
      </c>
      <c r="D244" s="20" t="s">
        <v>216</v>
      </c>
      <c r="E244" s="20"/>
      <c r="F244" s="20"/>
      <c r="G244" s="5">
        <v>700</v>
      </c>
      <c r="H244" s="5">
        <v>700</v>
      </c>
      <c r="I244" s="5">
        <v>700</v>
      </c>
      <c r="J244" s="5">
        <v>0</v>
      </c>
      <c r="K244" s="5">
        <v>700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</row>
    <row r="245" spans="1:144" s="17" customFormat="1" ht="39" customHeight="1" hidden="1">
      <c r="A245" s="18"/>
      <c r="B245" s="19"/>
      <c r="C245" s="19" t="s">
        <v>74</v>
      </c>
      <c r="D245" s="20" t="s">
        <v>210</v>
      </c>
      <c r="E245" s="20"/>
      <c r="F245" s="20"/>
      <c r="G245" s="5">
        <v>770</v>
      </c>
      <c r="H245" s="5">
        <v>770</v>
      </c>
      <c r="I245" s="5">
        <v>770</v>
      </c>
      <c r="J245" s="5">
        <v>0</v>
      </c>
      <c r="K245" s="5">
        <v>770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</row>
    <row r="246" spans="1:144" s="17" customFormat="1" ht="39" customHeight="1" hidden="1">
      <c r="A246" s="18"/>
      <c r="B246" s="19"/>
      <c r="C246" s="19" t="s">
        <v>79</v>
      </c>
      <c r="D246" s="20" t="s">
        <v>215</v>
      </c>
      <c r="E246" s="20"/>
      <c r="F246" s="20"/>
      <c r="G246" s="5">
        <v>1300</v>
      </c>
      <c r="H246" s="5">
        <v>1300</v>
      </c>
      <c r="I246" s="5">
        <v>1300</v>
      </c>
      <c r="J246" s="5">
        <v>0</v>
      </c>
      <c r="K246" s="5">
        <v>1300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</row>
    <row r="247" spans="1:144" s="17" customFormat="1" ht="18" customHeight="1" hidden="1">
      <c r="A247" s="18"/>
      <c r="B247" s="19"/>
      <c r="C247" s="19">
        <v>4410</v>
      </c>
      <c r="D247" s="20" t="s">
        <v>89</v>
      </c>
      <c r="E247" s="20"/>
      <c r="F247" s="20"/>
      <c r="G247" s="5">
        <v>400</v>
      </c>
      <c r="H247" s="5">
        <v>400</v>
      </c>
      <c r="I247" s="5">
        <v>400</v>
      </c>
      <c r="J247" s="5">
        <v>0</v>
      </c>
      <c r="K247" s="5">
        <v>400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</row>
    <row r="248" spans="1:144" s="17" customFormat="1" ht="18" customHeight="1" hidden="1">
      <c r="A248" s="18"/>
      <c r="B248" s="19"/>
      <c r="C248" s="19">
        <v>4430</v>
      </c>
      <c r="D248" s="20" t="s">
        <v>59</v>
      </c>
      <c r="E248" s="20"/>
      <c r="F248" s="20"/>
      <c r="G248" s="5">
        <v>5450</v>
      </c>
      <c r="H248" s="5">
        <v>5450</v>
      </c>
      <c r="I248" s="5">
        <v>5450</v>
      </c>
      <c r="J248" s="5">
        <v>0</v>
      </c>
      <c r="K248" s="5">
        <v>5450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</row>
    <row r="249" spans="1:144" s="17" customFormat="1" ht="18" customHeight="1" hidden="1">
      <c r="A249" s="18"/>
      <c r="B249" s="19"/>
      <c r="C249" s="19">
        <v>4440</v>
      </c>
      <c r="D249" s="20" t="s">
        <v>90</v>
      </c>
      <c r="E249" s="20"/>
      <c r="F249" s="20"/>
      <c r="G249" s="5">
        <v>43843</v>
      </c>
      <c r="H249" s="5">
        <v>43843</v>
      </c>
      <c r="I249" s="5">
        <v>43843</v>
      </c>
      <c r="J249" s="5">
        <v>0</v>
      </c>
      <c r="K249" s="5">
        <v>43843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</row>
    <row r="250" spans="1:144" s="17" customFormat="1" ht="25.5" hidden="1">
      <c r="A250" s="18"/>
      <c r="B250" s="19"/>
      <c r="C250" s="19" t="s">
        <v>73</v>
      </c>
      <c r="D250" s="20" t="s">
        <v>91</v>
      </c>
      <c r="E250" s="20"/>
      <c r="F250" s="20"/>
      <c r="G250" s="5">
        <v>300</v>
      </c>
      <c r="H250" s="5">
        <v>300</v>
      </c>
      <c r="I250" s="5">
        <v>300</v>
      </c>
      <c r="J250" s="5">
        <v>0</v>
      </c>
      <c r="K250" s="5">
        <v>300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</row>
    <row r="251" spans="1:144" s="17" customFormat="1" ht="25.5" customHeight="1" hidden="1">
      <c r="A251" s="18"/>
      <c r="B251" s="19"/>
      <c r="C251" s="19">
        <v>6050</v>
      </c>
      <c r="D251" s="20" t="s">
        <v>66</v>
      </c>
      <c r="E251" s="20"/>
      <c r="F251" s="20"/>
      <c r="G251" s="5">
        <v>10000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10000</v>
      </c>
      <c r="R251" s="5">
        <v>10000</v>
      </c>
      <c r="S251" s="5">
        <v>0</v>
      </c>
      <c r="T251" s="5">
        <v>0</v>
      </c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</row>
    <row r="252" spans="1:144" s="74" customFormat="1" ht="18.75" customHeight="1">
      <c r="A252" s="70"/>
      <c r="B252" s="71" t="s">
        <v>120</v>
      </c>
      <c r="C252" s="71"/>
      <c r="D252" s="72" t="s">
        <v>14</v>
      </c>
      <c r="E252" s="72">
        <f>SUM(E253:E275)</f>
        <v>9</v>
      </c>
      <c r="F252" s="72">
        <f>SUM(F253:F275)</f>
        <v>9</v>
      </c>
      <c r="G252" s="91">
        <f aca="true" t="shared" si="35" ref="G252:T252">SUM(G253:G275)</f>
        <v>1534229</v>
      </c>
      <c r="H252" s="83">
        <f t="shared" si="35"/>
        <v>1534229</v>
      </c>
      <c r="I252" s="83">
        <f t="shared" si="35"/>
        <v>1511052</v>
      </c>
      <c r="J252" s="83">
        <f t="shared" si="35"/>
        <v>1258764</v>
      </c>
      <c r="K252" s="83">
        <f t="shared" si="35"/>
        <v>252288</v>
      </c>
      <c r="L252" s="83">
        <f t="shared" si="35"/>
        <v>0</v>
      </c>
      <c r="M252" s="83">
        <f t="shared" si="35"/>
        <v>3500</v>
      </c>
      <c r="N252" s="83">
        <f t="shared" si="35"/>
        <v>19677</v>
      </c>
      <c r="O252" s="83">
        <f t="shared" si="35"/>
        <v>0</v>
      </c>
      <c r="P252" s="83">
        <f t="shared" si="35"/>
        <v>0</v>
      </c>
      <c r="Q252" s="83">
        <f t="shared" si="35"/>
        <v>0</v>
      </c>
      <c r="R252" s="83">
        <f t="shared" si="35"/>
        <v>0</v>
      </c>
      <c r="S252" s="83">
        <f t="shared" si="35"/>
        <v>0</v>
      </c>
      <c r="T252" s="83">
        <f t="shared" si="35"/>
        <v>0</v>
      </c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</row>
    <row r="253" spans="1:144" s="17" customFormat="1" ht="25.5" customHeight="1" hidden="1">
      <c r="A253" s="18"/>
      <c r="B253" s="19"/>
      <c r="C253" s="19" t="s">
        <v>69</v>
      </c>
      <c r="D253" s="20" t="s">
        <v>213</v>
      </c>
      <c r="E253" s="20"/>
      <c r="F253" s="20"/>
      <c r="G253" s="5">
        <v>3500</v>
      </c>
      <c r="H253" s="5">
        <v>3500</v>
      </c>
      <c r="I253" s="5">
        <v>0</v>
      </c>
      <c r="J253" s="5">
        <v>0</v>
      </c>
      <c r="K253" s="5">
        <v>0</v>
      </c>
      <c r="L253" s="5">
        <v>0</v>
      </c>
      <c r="M253" s="60">
        <v>3500</v>
      </c>
      <c r="N253" s="60">
        <v>0</v>
      </c>
      <c r="O253" s="60">
        <v>0</v>
      </c>
      <c r="P253" s="60">
        <v>0</v>
      </c>
      <c r="Q253" s="60">
        <v>0</v>
      </c>
      <c r="R253" s="60">
        <v>0</v>
      </c>
      <c r="S253" s="60">
        <v>0</v>
      </c>
      <c r="T253" s="5">
        <v>0</v>
      </c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</row>
    <row r="254" spans="1:144" s="17" customFormat="1" ht="18" customHeight="1" hidden="1">
      <c r="A254" s="18"/>
      <c r="B254" s="19"/>
      <c r="C254" s="19" t="s">
        <v>100</v>
      </c>
      <c r="D254" s="20" t="s">
        <v>85</v>
      </c>
      <c r="E254" s="20"/>
      <c r="F254" s="20"/>
      <c r="G254" s="5">
        <v>995610</v>
      </c>
      <c r="H254" s="5">
        <v>995610</v>
      </c>
      <c r="I254" s="5">
        <v>995610</v>
      </c>
      <c r="J254" s="5">
        <v>995610</v>
      </c>
      <c r="K254" s="5">
        <v>0</v>
      </c>
      <c r="L254" s="5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5">
        <v>0</v>
      </c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</row>
    <row r="255" spans="1:144" s="17" customFormat="1" ht="18" customHeight="1" hidden="1">
      <c r="A255" s="18"/>
      <c r="B255" s="19"/>
      <c r="C255" s="19" t="s">
        <v>123</v>
      </c>
      <c r="D255" s="20" t="s">
        <v>86</v>
      </c>
      <c r="E255" s="20"/>
      <c r="F255" s="20"/>
      <c r="G255" s="5">
        <v>76600</v>
      </c>
      <c r="H255" s="5">
        <v>76600</v>
      </c>
      <c r="I255" s="5">
        <v>76600</v>
      </c>
      <c r="J255" s="5">
        <v>76600</v>
      </c>
      <c r="K255" s="5">
        <v>0</v>
      </c>
      <c r="L255" s="5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5">
        <v>0</v>
      </c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</row>
    <row r="256" spans="1:144" s="17" customFormat="1" ht="18" customHeight="1" hidden="1">
      <c r="A256" s="18"/>
      <c r="B256" s="19"/>
      <c r="C256" s="19" t="s">
        <v>49</v>
      </c>
      <c r="D256" s="20" t="s">
        <v>54</v>
      </c>
      <c r="E256" s="20"/>
      <c r="F256" s="20"/>
      <c r="G256" s="5">
        <v>160646</v>
      </c>
      <c r="H256" s="5">
        <v>160646</v>
      </c>
      <c r="I256" s="5">
        <v>160646</v>
      </c>
      <c r="J256" s="5">
        <v>160646</v>
      </c>
      <c r="K256" s="5">
        <v>0</v>
      </c>
      <c r="L256" s="5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5">
        <v>0</v>
      </c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</row>
    <row r="257" spans="1:144" s="17" customFormat="1" ht="18" customHeight="1" hidden="1">
      <c r="A257" s="18"/>
      <c r="B257" s="19"/>
      <c r="C257" s="19">
        <v>4111</v>
      </c>
      <c r="D257" s="20" t="s">
        <v>54</v>
      </c>
      <c r="E257" s="20"/>
      <c r="F257" s="20"/>
      <c r="G257" s="5">
        <v>555</v>
      </c>
      <c r="H257" s="5">
        <v>555</v>
      </c>
      <c r="I257" s="5">
        <v>0</v>
      </c>
      <c r="J257" s="5">
        <v>0</v>
      </c>
      <c r="K257" s="5">
        <v>0</v>
      </c>
      <c r="L257" s="5">
        <v>0</v>
      </c>
      <c r="M257" s="60">
        <v>0</v>
      </c>
      <c r="N257" s="60">
        <v>555</v>
      </c>
      <c r="O257" s="60">
        <v>0</v>
      </c>
      <c r="P257" s="60">
        <v>0</v>
      </c>
      <c r="Q257" s="60">
        <v>0</v>
      </c>
      <c r="R257" s="60">
        <v>0</v>
      </c>
      <c r="S257" s="60">
        <v>0</v>
      </c>
      <c r="T257" s="5">
        <v>0</v>
      </c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</row>
    <row r="258" spans="1:144" s="17" customFormat="1" ht="18" customHeight="1" hidden="1">
      <c r="A258" s="18"/>
      <c r="B258" s="19"/>
      <c r="C258" s="19" t="s">
        <v>50</v>
      </c>
      <c r="D258" s="20" t="s">
        <v>87</v>
      </c>
      <c r="E258" s="20"/>
      <c r="F258" s="20"/>
      <c r="G258" s="5">
        <v>25908</v>
      </c>
      <c r="H258" s="5">
        <v>25908</v>
      </c>
      <c r="I258" s="5">
        <v>25908</v>
      </c>
      <c r="J258" s="5">
        <v>25908</v>
      </c>
      <c r="K258" s="5">
        <v>0</v>
      </c>
      <c r="L258" s="5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T258" s="5">
        <v>0</v>
      </c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</row>
    <row r="259" spans="1:144" s="17" customFormat="1" ht="18" customHeight="1" hidden="1">
      <c r="A259" s="18"/>
      <c r="B259" s="19"/>
      <c r="C259" s="19">
        <v>4121</v>
      </c>
      <c r="D259" s="20" t="s">
        <v>87</v>
      </c>
      <c r="E259" s="20"/>
      <c r="F259" s="20"/>
      <c r="G259" s="5">
        <v>90</v>
      </c>
      <c r="H259" s="5">
        <v>90</v>
      </c>
      <c r="I259" s="5">
        <v>0</v>
      </c>
      <c r="J259" s="5">
        <v>0</v>
      </c>
      <c r="K259" s="5">
        <v>0</v>
      </c>
      <c r="L259" s="5">
        <v>0</v>
      </c>
      <c r="M259" s="60">
        <v>0</v>
      </c>
      <c r="N259" s="60">
        <v>90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T259" s="5">
        <v>0</v>
      </c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</row>
    <row r="260" spans="1:144" s="17" customFormat="1" ht="18" customHeight="1" hidden="1">
      <c r="A260" s="18"/>
      <c r="B260" s="19"/>
      <c r="C260" s="19">
        <v>4171</v>
      </c>
      <c r="D260" s="20" t="s">
        <v>55</v>
      </c>
      <c r="E260" s="20"/>
      <c r="F260" s="20"/>
      <c r="G260" s="5">
        <v>3650</v>
      </c>
      <c r="H260" s="5">
        <v>3650</v>
      </c>
      <c r="I260" s="5">
        <v>0</v>
      </c>
      <c r="J260" s="5">
        <v>0</v>
      </c>
      <c r="K260" s="5">
        <v>0</v>
      </c>
      <c r="L260" s="5">
        <v>0</v>
      </c>
      <c r="M260" s="60">
        <v>0</v>
      </c>
      <c r="N260" s="60">
        <v>3650</v>
      </c>
      <c r="O260" s="60">
        <v>0</v>
      </c>
      <c r="P260" s="60">
        <v>0</v>
      </c>
      <c r="Q260" s="60">
        <v>0</v>
      </c>
      <c r="R260" s="60">
        <v>0</v>
      </c>
      <c r="S260" s="60">
        <v>0</v>
      </c>
      <c r="T260" s="5">
        <v>0</v>
      </c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</row>
    <row r="261" spans="1:144" s="17" customFormat="1" ht="18" customHeight="1">
      <c r="A261" s="18"/>
      <c r="B261" s="19"/>
      <c r="C261" s="19" t="s">
        <v>70</v>
      </c>
      <c r="D261" s="20" t="s">
        <v>56</v>
      </c>
      <c r="E261" s="20"/>
      <c r="F261" s="20">
        <v>9</v>
      </c>
      <c r="G261" s="5">
        <v>38851</v>
      </c>
      <c r="H261" s="5">
        <v>38851</v>
      </c>
      <c r="I261" s="5">
        <v>38851</v>
      </c>
      <c r="J261" s="5">
        <v>0</v>
      </c>
      <c r="K261" s="5">
        <v>38851</v>
      </c>
      <c r="L261" s="5">
        <v>0</v>
      </c>
      <c r="M261" s="60">
        <v>0</v>
      </c>
      <c r="N261" s="60">
        <v>0</v>
      </c>
      <c r="O261" s="60">
        <v>0</v>
      </c>
      <c r="P261" s="60">
        <v>0</v>
      </c>
      <c r="Q261" s="60">
        <v>0</v>
      </c>
      <c r="R261" s="60">
        <v>0</v>
      </c>
      <c r="S261" s="60">
        <v>0</v>
      </c>
      <c r="T261" s="5">
        <v>0</v>
      </c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</row>
    <row r="262" spans="1:144" s="17" customFormat="1" ht="27" customHeight="1" hidden="1">
      <c r="A262" s="18"/>
      <c r="B262" s="19"/>
      <c r="C262" s="19" t="s">
        <v>76</v>
      </c>
      <c r="D262" s="20" t="s">
        <v>214</v>
      </c>
      <c r="E262" s="20"/>
      <c r="F262" s="20"/>
      <c r="G262" s="5">
        <v>500</v>
      </c>
      <c r="H262" s="5">
        <v>500</v>
      </c>
      <c r="I262" s="5">
        <v>500</v>
      </c>
      <c r="J262" s="5">
        <v>0</v>
      </c>
      <c r="K262" s="5">
        <v>500</v>
      </c>
      <c r="L262" s="5">
        <v>0</v>
      </c>
      <c r="M262" s="60">
        <v>0</v>
      </c>
      <c r="N262" s="60">
        <v>0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5">
        <v>0</v>
      </c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</row>
    <row r="263" spans="1:144" s="17" customFormat="1" ht="27" customHeight="1" hidden="1">
      <c r="A263" s="18"/>
      <c r="B263" s="19"/>
      <c r="C263" s="19" t="s">
        <v>77</v>
      </c>
      <c r="D263" s="20" t="s">
        <v>131</v>
      </c>
      <c r="E263" s="20"/>
      <c r="F263" s="20"/>
      <c r="G263" s="5">
        <v>1570</v>
      </c>
      <c r="H263" s="5">
        <v>1570</v>
      </c>
      <c r="I263" s="5">
        <v>1570</v>
      </c>
      <c r="J263" s="5">
        <v>0</v>
      </c>
      <c r="K263" s="5">
        <v>1570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</row>
    <row r="264" spans="1:144" s="17" customFormat="1" ht="18" customHeight="1" hidden="1">
      <c r="A264" s="18"/>
      <c r="B264" s="19"/>
      <c r="C264" s="19" t="s">
        <v>61</v>
      </c>
      <c r="D264" s="20" t="s">
        <v>64</v>
      </c>
      <c r="E264" s="20"/>
      <c r="F264" s="20"/>
      <c r="G264" s="5">
        <v>16650</v>
      </c>
      <c r="H264" s="5">
        <v>16650</v>
      </c>
      <c r="I264" s="5">
        <v>16650</v>
      </c>
      <c r="J264" s="5">
        <v>0</v>
      </c>
      <c r="K264" s="5">
        <v>16650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</row>
    <row r="265" spans="1:144" s="17" customFormat="1" ht="18" customHeight="1" hidden="1">
      <c r="A265" s="18"/>
      <c r="B265" s="19"/>
      <c r="C265" s="19" t="s">
        <v>62</v>
      </c>
      <c r="D265" s="20" t="s">
        <v>57</v>
      </c>
      <c r="E265" s="20"/>
      <c r="F265" s="20"/>
      <c r="G265" s="5">
        <v>122000</v>
      </c>
      <c r="H265" s="5">
        <v>122000</v>
      </c>
      <c r="I265" s="5">
        <v>122000</v>
      </c>
      <c r="J265" s="5">
        <v>0</v>
      </c>
      <c r="K265" s="5">
        <v>122000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</row>
    <row r="266" spans="1:144" s="17" customFormat="1" ht="18" customHeight="1" hidden="1">
      <c r="A266" s="18"/>
      <c r="B266" s="19"/>
      <c r="C266" s="19" t="s">
        <v>71</v>
      </c>
      <c r="D266" s="20" t="s">
        <v>88</v>
      </c>
      <c r="E266" s="20"/>
      <c r="F266" s="20"/>
      <c r="G266" s="5">
        <v>490</v>
      </c>
      <c r="H266" s="5">
        <v>490</v>
      </c>
      <c r="I266" s="5">
        <v>490</v>
      </c>
      <c r="J266" s="5">
        <v>0</v>
      </c>
      <c r="K266" s="5">
        <v>490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</row>
    <row r="267" spans="1:144" s="17" customFormat="1" ht="18" customHeight="1" hidden="1">
      <c r="A267" s="18"/>
      <c r="B267" s="19"/>
      <c r="C267" s="19" t="s">
        <v>67</v>
      </c>
      <c r="D267" s="38" t="s">
        <v>179</v>
      </c>
      <c r="E267" s="38"/>
      <c r="F267" s="38"/>
      <c r="G267" s="5">
        <v>6130</v>
      </c>
      <c r="H267" s="5">
        <v>6130</v>
      </c>
      <c r="I267" s="5">
        <v>6130</v>
      </c>
      <c r="J267" s="5">
        <v>0</v>
      </c>
      <c r="K267" s="5">
        <v>6130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</row>
    <row r="268" spans="1:144" s="17" customFormat="1" ht="18" customHeight="1" hidden="1">
      <c r="A268" s="18"/>
      <c r="B268" s="19"/>
      <c r="C268" s="19">
        <v>4301</v>
      </c>
      <c r="D268" s="38" t="s">
        <v>179</v>
      </c>
      <c r="E268" s="38"/>
      <c r="F268" s="38"/>
      <c r="G268" s="2">
        <v>920</v>
      </c>
      <c r="H268" s="2">
        <v>920</v>
      </c>
      <c r="I268" s="5">
        <v>0</v>
      </c>
      <c r="J268" s="5">
        <v>0</v>
      </c>
      <c r="K268" s="5">
        <v>0</v>
      </c>
      <c r="L268" s="5">
        <v>0</v>
      </c>
      <c r="M268" s="60">
        <v>0</v>
      </c>
      <c r="N268" s="60">
        <v>920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5">
        <v>0</v>
      </c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</row>
    <row r="269" spans="1:144" s="17" customFormat="1" ht="39" customHeight="1" hidden="1">
      <c r="A269" s="18"/>
      <c r="B269" s="19"/>
      <c r="C269" s="19" t="s">
        <v>74</v>
      </c>
      <c r="D269" s="20" t="s">
        <v>210</v>
      </c>
      <c r="E269" s="20"/>
      <c r="F269" s="20"/>
      <c r="G269" s="5">
        <v>1950</v>
      </c>
      <c r="H269" s="5">
        <v>1950</v>
      </c>
      <c r="I269" s="5">
        <v>1950</v>
      </c>
      <c r="J269" s="5">
        <v>0</v>
      </c>
      <c r="K269" s="5">
        <v>1950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</row>
    <row r="270" spans="1:144" s="17" customFormat="1" ht="39" customHeight="1" hidden="1">
      <c r="A270" s="18"/>
      <c r="B270" s="19"/>
      <c r="C270" s="19" t="s">
        <v>79</v>
      </c>
      <c r="D270" s="20" t="s">
        <v>215</v>
      </c>
      <c r="E270" s="20"/>
      <c r="F270" s="20"/>
      <c r="G270" s="5">
        <v>2000</v>
      </c>
      <c r="H270" s="5">
        <v>2000</v>
      </c>
      <c r="I270" s="5">
        <v>2000</v>
      </c>
      <c r="J270" s="5">
        <v>0</v>
      </c>
      <c r="K270" s="5">
        <v>2000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</row>
    <row r="271" spans="1:144" s="17" customFormat="1" ht="18" customHeight="1" hidden="1">
      <c r="A271" s="18"/>
      <c r="B271" s="19"/>
      <c r="C271" s="19" t="s">
        <v>72</v>
      </c>
      <c r="D271" s="20" t="s">
        <v>89</v>
      </c>
      <c r="E271" s="20"/>
      <c r="F271" s="20"/>
      <c r="G271" s="5">
        <v>2500</v>
      </c>
      <c r="H271" s="5">
        <v>2500</v>
      </c>
      <c r="I271" s="5">
        <v>2500</v>
      </c>
      <c r="J271" s="5">
        <v>0</v>
      </c>
      <c r="K271" s="5">
        <v>2500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</row>
    <row r="272" spans="1:144" s="17" customFormat="1" ht="18" customHeight="1" hidden="1">
      <c r="A272" s="18"/>
      <c r="B272" s="19"/>
      <c r="C272" s="19">
        <v>4421</v>
      </c>
      <c r="D272" s="20" t="s">
        <v>181</v>
      </c>
      <c r="E272" s="20"/>
      <c r="F272" s="20"/>
      <c r="G272" s="5">
        <v>14462</v>
      </c>
      <c r="H272" s="5">
        <v>14462</v>
      </c>
      <c r="I272" s="5">
        <v>0</v>
      </c>
      <c r="J272" s="5">
        <v>0</v>
      </c>
      <c r="K272" s="5">
        <v>0</v>
      </c>
      <c r="L272" s="5">
        <v>0</v>
      </c>
      <c r="M272" s="60">
        <v>0</v>
      </c>
      <c r="N272" s="60">
        <v>14462</v>
      </c>
      <c r="O272" s="60">
        <v>0</v>
      </c>
      <c r="P272" s="60">
        <v>0</v>
      </c>
      <c r="Q272" s="60">
        <v>0</v>
      </c>
      <c r="R272" s="60">
        <v>0</v>
      </c>
      <c r="S272" s="60">
        <v>0</v>
      </c>
      <c r="T272" s="5">
        <v>0</v>
      </c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</row>
    <row r="273" spans="1:144" s="17" customFormat="1" ht="18" customHeight="1" hidden="1">
      <c r="A273" s="18"/>
      <c r="B273" s="19"/>
      <c r="C273" s="19" t="s">
        <v>52</v>
      </c>
      <c r="D273" s="20" t="s">
        <v>59</v>
      </c>
      <c r="E273" s="20"/>
      <c r="F273" s="20"/>
      <c r="G273" s="5">
        <v>2800</v>
      </c>
      <c r="H273" s="5">
        <v>2800</v>
      </c>
      <c r="I273" s="5">
        <v>2800</v>
      </c>
      <c r="J273" s="5">
        <v>0</v>
      </c>
      <c r="K273" s="5">
        <v>2800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</row>
    <row r="274" spans="1:144" s="17" customFormat="1" ht="18" customHeight="1">
      <c r="A274" s="18"/>
      <c r="B274" s="19"/>
      <c r="C274" s="19" t="s">
        <v>124</v>
      </c>
      <c r="D274" s="20" t="s">
        <v>132</v>
      </c>
      <c r="E274" s="20">
        <v>9</v>
      </c>
      <c r="F274" s="20"/>
      <c r="G274" s="5">
        <v>56547</v>
      </c>
      <c r="H274" s="5">
        <v>56547</v>
      </c>
      <c r="I274" s="5">
        <v>56547</v>
      </c>
      <c r="J274" s="5">
        <v>0</v>
      </c>
      <c r="K274" s="5">
        <v>56547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</row>
    <row r="275" spans="1:144" s="17" customFormat="1" ht="25.5" hidden="1">
      <c r="A275" s="18"/>
      <c r="B275" s="19"/>
      <c r="C275" s="19" t="s">
        <v>73</v>
      </c>
      <c r="D275" s="20" t="s">
        <v>91</v>
      </c>
      <c r="E275" s="20"/>
      <c r="F275" s="20"/>
      <c r="G275" s="5">
        <v>300</v>
      </c>
      <c r="H275" s="5">
        <v>300</v>
      </c>
      <c r="I275" s="5">
        <v>300</v>
      </c>
      <c r="J275" s="5">
        <v>0</v>
      </c>
      <c r="K275" s="5">
        <v>300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</row>
    <row r="276" spans="1:144" s="17" customFormat="1" ht="18" customHeight="1" hidden="1">
      <c r="A276" s="18"/>
      <c r="B276" s="19">
        <v>80113</v>
      </c>
      <c r="C276" s="19"/>
      <c r="D276" s="20" t="s">
        <v>133</v>
      </c>
      <c r="E276" s="20">
        <f>E277</f>
        <v>0</v>
      </c>
      <c r="F276" s="20">
        <f>F277</f>
        <v>0</v>
      </c>
      <c r="G276" s="20">
        <f aca="true" t="shared" si="36" ref="G276:T276">G277</f>
        <v>95000</v>
      </c>
      <c r="H276" s="20">
        <f t="shared" si="36"/>
        <v>95000</v>
      </c>
      <c r="I276" s="20">
        <f t="shared" si="36"/>
        <v>95000</v>
      </c>
      <c r="J276" s="20">
        <f t="shared" si="36"/>
        <v>0</v>
      </c>
      <c r="K276" s="20">
        <f t="shared" si="36"/>
        <v>95000</v>
      </c>
      <c r="L276" s="20">
        <f t="shared" si="36"/>
        <v>0</v>
      </c>
      <c r="M276" s="20">
        <f t="shared" si="36"/>
        <v>0</v>
      </c>
      <c r="N276" s="20">
        <f t="shared" si="36"/>
        <v>0</v>
      </c>
      <c r="O276" s="20">
        <f t="shared" si="36"/>
        <v>0</v>
      </c>
      <c r="P276" s="20">
        <f t="shared" si="36"/>
        <v>0</v>
      </c>
      <c r="Q276" s="20">
        <f t="shared" si="36"/>
        <v>0</v>
      </c>
      <c r="R276" s="20">
        <f t="shared" si="36"/>
        <v>0</v>
      </c>
      <c r="S276" s="20">
        <f t="shared" si="36"/>
        <v>0</v>
      </c>
      <c r="T276" s="20">
        <f t="shared" si="36"/>
        <v>0</v>
      </c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</row>
    <row r="277" spans="1:144" s="17" customFormat="1" ht="18" customHeight="1" hidden="1">
      <c r="A277" s="18"/>
      <c r="B277" s="19"/>
      <c r="C277" s="19">
        <v>4300</v>
      </c>
      <c r="D277" s="20" t="s">
        <v>58</v>
      </c>
      <c r="E277" s="20"/>
      <c r="F277" s="20"/>
      <c r="G277" s="5">
        <v>95000</v>
      </c>
      <c r="H277" s="5">
        <v>95000</v>
      </c>
      <c r="I277" s="5">
        <v>95000</v>
      </c>
      <c r="J277" s="5">
        <v>0</v>
      </c>
      <c r="K277" s="5">
        <v>95000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</row>
    <row r="278" spans="1:144" s="17" customFormat="1" ht="26.25" customHeight="1">
      <c r="A278" s="18"/>
      <c r="B278" s="19" t="s">
        <v>34</v>
      </c>
      <c r="C278" s="19"/>
      <c r="D278" s="20" t="s">
        <v>39</v>
      </c>
      <c r="E278" s="20">
        <f>SUM(E279:E297)</f>
        <v>366</v>
      </c>
      <c r="F278" s="20">
        <f>SUM(F279:F297)</f>
        <v>366</v>
      </c>
      <c r="G278" s="20">
        <f aca="true" t="shared" si="37" ref="G278:N278">SUM(G279:G297)</f>
        <v>193079</v>
      </c>
      <c r="H278" s="5">
        <f t="shared" si="37"/>
        <v>193079</v>
      </c>
      <c r="I278" s="5">
        <f t="shared" si="37"/>
        <v>191617</v>
      </c>
      <c r="J278" s="5">
        <f t="shared" si="37"/>
        <v>163929</v>
      </c>
      <c r="K278" s="5">
        <f t="shared" si="37"/>
        <v>27688</v>
      </c>
      <c r="L278" s="5">
        <f t="shared" si="37"/>
        <v>0</v>
      </c>
      <c r="M278" s="5">
        <f t="shared" si="37"/>
        <v>1462</v>
      </c>
      <c r="N278" s="5">
        <f t="shared" si="37"/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</row>
    <row r="279" spans="1:144" s="17" customFormat="1" ht="26.25" customHeight="1" hidden="1">
      <c r="A279" s="18"/>
      <c r="B279" s="19"/>
      <c r="C279" s="19" t="s">
        <v>69</v>
      </c>
      <c r="D279" s="20" t="s">
        <v>213</v>
      </c>
      <c r="E279" s="20"/>
      <c r="F279" s="20"/>
      <c r="G279" s="5">
        <v>1462</v>
      </c>
      <c r="H279" s="5">
        <v>1462</v>
      </c>
      <c r="I279" s="5">
        <v>0</v>
      </c>
      <c r="J279" s="5">
        <v>0</v>
      </c>
      <c r="K279" s="5">
        <v>0</v>
      </c>
      <c r="L279" s="5">
        <v>0</v>
      </c>
      <c r="M279" s="60">
        <v>1462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5">
        <v>0</v>
      </c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</row>
    <row r="280" spans="1:144" s="17" customFormat="1" ht="18" customHeight="1" hidden="1">
      <c r="A280" s="18"/>
      <c r="B280" s="19"/>
      <c r="C280" s="19" t="s">
        <v>100</v>
      </c>
      <c r="D280" s="20" t="s">
        <v>85</v>
      </c>
      <c r="E280" s="20"/>
      <c r="F280" s="20"/>
      <c r="G280" s="5">
        <v>127400</v>
      </c>
      <c r="H280" s="5">
        <v>127400</v>
      </c>
      <c r="I280" s="5">
        <v>127400</v>
      </c>
      <c r="J280" s="5">
        <v>127400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</row>
    <row r="281" spans="1:144" s="17" customFormat="1" ht="18" customHeight="1" hidden="1">
      <c r="A281" s="18"/>
      <c r="B281" s="19"/>
      <c r="C281" s="19" t="s">
        <v>123</v>
      </c>
      <c r="D281" s="20" t="s">
        <v>86</v>
      </c>
      <c r="E281" s="20"/>
      <c r="F281" s="20"/>
      <c r="G281" s="5">
        <v>10500</v>
      </c>
      <c r="H281" s="5">
        <v>10500</v>
      </c>
      <c r="I281" s="5">
        <v>10500</v>
      </c>
      <c r="J281" s="5">
        <v>10500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</row>
    <row r="282" spans="1:144" s="17" customFormat="1" ht="18" customHeight="1" hidden="1">
      <c r="A282" s="18"/>
      <c r="B282" s="19"/>
      <c r="C282" s="19" t="s">
        <v>49</v>
      </c>
      <c r="D282" s="20" t="s">
        <v>54</v>
      </c>
      <c r="E282" s="20"/>
      <c r="F282" s="20"/>
      <c r="G282" s="5">
        <v>22126</v>
      </c>
      <c r="H282" s="5">
        <v>22126</v>
      </c>
      <c r="I282" s="5">
        <v>22126</v>
      </c>
      <c r="J282" s="5">
        <v>22126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</row>
    <row r="283" spans="1:144" s="17" customFormat="1" ht="18" customHeight="1" hidden="1">
      <c r="A283" s="18"/>
      <c r="B283" s="19"/>
      <c r="C283" s="19" t="s">
        <v>50</v>
      </c>
      <c r="D283" s="20" t="s">
        <v>87</v>
      </c>
      <c r="E283" s="20"/>
      <c r="F283" s="20"/>
      <c r="G283" s="5">
        <v>3403</v>
      </c>
      <c r="H283" s="5">
        <v>3403</v>
      </c>
      <c r="I283" s="5">
        <v>3403</v>
      </c>
      <c r="J283" s="5">
        <v>3403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</row>
    <row r="284" spans="1:144" s="17" customFormat="1" ht="18" customHeight="1" hidden="1">
      <c r="A284" s="18"/>
      <c r="B284" s="19"/>
      <c r="C284" s="19">
        <v>4170</v>
      </c>
      <c r="D284" s="20" t="s">
        <v>55</v>
      </c>
      <c r="E284" s="20"/>
      <c r="F284" s="20"/>
      <c r="G284" s="5">
        <v>500</v>
      </c>
      <c r="H284" s="5">
        <v>500</v>
      </c>
      <c r="I284" s="5">
        <v>500</v>
      </c>
      <c r="J284" s="5">
        <v>500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</row>
    <row r="285" spans="1:144" s="17" customFormat="1" ht="18" customHeight="1" hidden="1">
      <c r="A285" s="18"/>
      <c r="B285" s="19"/>
      <c r="C285" s="19" t="s">
        <v>70</v>
      </c>
      <c r="D285" s="20" t="s">
        <v>56</v>
      </c>
      <c r="E285" s="20"/>
      <c r="F285" s="20"/>
      <c r="G285" s="5">
        <v>10300</v>
      </c>
      <c r="H285" s="5">
        <v>10300</v>
      </c>
      <c r="I285" s="5">
        <v>10300</v>
      </c>
      <c r="J285" s="5">
        <v>0</v>
      </c>
      <c r="K285" s="5">
        <v>10300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</row>
    <row r="286" spans="1:144" s="17" customFormat="1" ht="27" customHeight="1" hidden="1">
      <c r="A286" s="18"/>
      <c r="B286" s="19"/>
      <c r="C286" s="19" t="s">
        <v>76</v>
      </c>
      <c r="D286" s="20" t="s">
        <v>214</v>
      </c>
      <c r="E286" s="20"/>
      <c r="F286" s="20"/>
      <c r="G286" s="5">
        <v>50</v>
      </c>
      <c r="H286" s="5">
        <v>50</v>
      </c>
      <c r="I286" s="5">
        <v>50</v>
      </c>
      <c r="J286" s="5">
        <v>0</v>
      </c>
      <c r="K286" s="5">
        <v>50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</row>
    <row r="287" spans="1:144" s="17" customFormat="1" ht="26.25" customHeight="1" hidden="1">
      <c r="A287" s="18"/>
      <c r="B287" s="19"/>
      <c r="C287" s="19" t="s">
        <v>77</v>
      </c>
      <c r="D287" s="20" t="s">
        <v>134</v>
      </c>
      <c r="E287" s="20"/>
      <c r="F287" s="20"/>
      <c r="G287" s="5">
        <v>300</v>
      </c>
      <c r="H287" s="5">
        <v>300</v>
      </c>
      <c r="I287" s="5">
        <v>300</v>
      </c>
      <c r="J287" s="5">
        <v>0</v>
      </c>
      <c r="K287" s="5">
        <v>300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</row>
    <row r="288" spans="1:144" s="17" customFormat="1" ht="18" customHeight="1" hidden="1">
      <c r="A288" s="18"/>
      <c r="B288" s="19"/>
      <c r="C288" s="19" t="s">
        <v>62</v>
      </c>
      <c r="D288" s="20" t="s">
        <v>57</v>
      </c>
      <c r="E288" s="20"/>
      <c r="F288" s="20"/>
      <c r="G288" s="5">
        <v>800</v>
      </c>
      <c r="H288" s="5">
        <v>800</v>
      </c>
      <c r="I288" s="5">
        <v>800</v>
      </c>
      <c r="J288" s="5">
        <v>0</v>
      </c>
      <c r="K288" s="5">
        <v>800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</row>
    <row r="289" spans="1:144" s="17" customFormat="1" ht="18" customHeight="1" hidden="1">
      <c r="A289" s="18"/>
      <c r="B289" s="19"/>
      <c r="C289" s="19" t="s">
        <v>71</v>
      </c>
      <c r="D289" s="20" t="s">
        <v>88</v>
      </c>
      <c r="E289" s="20"/>
      <c r="F289" s="20"/>
      <c r="G289" s="5">
        <v>280</v>
      </c>
      <c r="H289" s="5">
        <v>280</v>
      </c>
      <c r="I289" s="5">
        <v>280</v>
      </c>
      <c r="J289" s="5">
        <v>0</v>
      </c>
      <c r="K289" s="5">
        <v>280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</row>
    <row r="290" spans="1:144" s="17" customFormat="1" ht="18" customHeight="1">
      <c r="A290" s="18"/>
      <c r="B290" s="19"/>
      <c r="C290" s="19" t="s">
        <v>67</v>
      </c>
      <c r="D290" s="20" t="s">
        <v>58</v>
      </c>
      <c r="E290" s="20"/>
      <c r="F290" s="20">
        <v>366</v>
      </c>
      <c r="G290" s="5">
        <v>3404</v>
      </c>
      <c r="H290" s="5">
        <v>3404</v>
      </c>
      <c r="I290" s="5">
        <v>3404</v>
      </c>
      <c r="J290" s="5">
        <v>0</v>
      </c>
      <c r="K290" s="5">
        <v>3404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</row>
    <row r="291" spans="1:144" s="17" customFormat="1" ht="18" customHeight="1" hidden="1">
      <c r="A291" s="18"/>
      <c r="B291" s="19"/>
      <c r="C291" s="19">
        <v>4350</v>
      </c>
      <c r="D291" s="20" t="s">
        <v>216</v>
      </c>
      <c r="E291" s="20"/>
      <c r="F291" s="20"/>
      <c r="G291" s="5">
        <v>840</v>
      </c>
      <c r="H291" s="5">
        <v>840</v>
      </c>
      <c r="I291" s="5">
        <v>840</v>
      </c>
      <c r="J291" s="5">
        <v>0</v>
      </c>
      <c r="K291" s="5">
        <v>840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</row>
    <row r="292" spans="1:144" s="17" customFormat="1" ht="39" customHeight="1" hidden="1">
      <c r="A292" s="18"/>
      <c r="B292" s="19"/>
      <c r="C292" s="19" t="s">
        <v>74</v>
      </c>
      <c r="D292" s="20" t="s">
        <v>210</v>
      </c>
      <c r="E292" s="20"/>
      <c r="F292" s="20"/>
      <c r="G292" s="5">
        <v>765</v>
      </c>
      <c r="H292" s="5">
        <v>765</v>
      </c>
      <c r="I292" s="5">
        <v>765</v>
      </c>
      <c r="J292" s="5">
        <v>0</v>
      </c>
      <c r="K292" s="5">
        <v>765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</row>
    <row r="293" spans="1:144" s="17" customFormat="1" ht="38.25" hidden="1">
      <c r="A293" s="18"/>
      <c r="B293" s="19"/>
      <c r="C293" s="19" t="s">
        <v>79</v>
      </c>
      <c r="D293" s="20" t="s">
        <v>215</v>
      </c>
      <c r="E293" s="20"/>
      <c r="F293" s="20"/>
      <c r="G293" s="5">
        <v>2300</v>
      </c>
      <c r="H293" s="5">
        <v>2300</v>
      </c>
      <c r="I293" s="5">
        <v>2300</v>
      </c>
      <c r="J293" s="5">
        <v>0</v>
      </c>
      <c r="K293" s="5">
        <v>2300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</row>
    <row r="294" spans="1:144" s="17" customFormat="1" ht="18" customHeight="1" hidden="1">
      <c r="A294" s="18"/>
      <c r="B294" s="19"/>
      <c r="C294" s="19" t="s">
        <v>72</v>
      </c>
      <c r="D294" s="20" t="s">
        <v>89</v>
      </c>
      <c r="E294" s="20"/>
      <c r="F294" s="20"/>
      <c r="G294" s="5">
        <v>1800</v>
      </c>
      <c r="H294" s="5">
        <v>1800</v>
      </c>
      <c r="I294" s="5">
        <v>1800</v>
      </c>
      <c r="J294" s="5">
        <v>0</v>
      </c>
      <c r="K294" s="5">
        <v>1800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</row>
    <row r="295" spans="1:144" s="17" customFormat="1" ht="18" customHeight="1">
      <c r="A295" s="18"/>
      <c r="B295" s="19"/>
      <c r="C295" s="19" t="s">
        <v>52</v>
      </c>
      <c r="D295" s="20" t="s">
        <v>59</v>
      </c>
      <c r="E295" s="20">
        <v>202</v>
      </c>
      <c r="F295" s="20"/>
      <c r="G295" s="5">
        <v>246</v>
      </c>
      <c r="H295" s="5">
        <v>246</v>
      </c>
      <c r="I295" s="5">
        <v>246</v>
      </c>
      <c r="J295" s="5">
        <v>0</v>
      </c>
      <c r="K295" s="5">
        <v>246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</row>
    <row r="296" spans="1:144" s="17" customFormat="1" ht="18" customHeight="1">
      <c r="A296" s="18"/>
      <c r="B296" s="19"/>
      <c r="C296" s="19" t="s">
        <v>124</v>
      </c>
      <c r="D296" s="20" t="s">
        <v>132</v>
      </c>
      <c r="E296" s="20">
        <v>164</v>
      </c>
      <c r="F296" s="20"/>
      <c r="G296" s="5">
        <v>4103</v>
      </c>
      <c r="H296" s="5">
        <v>4103</v>
      </c>
      <c r="I296" s="5">
        <v>4103</v>
      </c>
      <c r="J296" s="5">
        <v>0</v>
      </c>
      <c r="K296" s="5">
        <v>4103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</row>
    <row r="297" spans="1:144" s="17" customFormat="1" ht="25.5" hidden="1">
      <c r="A297" s="18"/>
      <c r="B297" s="19"/>
      <c r="C297" s="19" t="s">
        <v>73</v>
      </c>
      <c r="D297" s="20" t="s">
        <v>135</v>
      </c>
      <c r="E297" s="20"/>
      <c r="F297" s="20"/>
      <c r="G297" s="5">
        <v>2500</v>
      </c>
      <c r="H297" s="5">
        <v>2500</v>
      </c>
      <c r="I297" s="5">
        <v>2500</v>
      </c>
      <c r="J297" s="5">
        <v>0</v>
      </c>
      <c r="K297" s="5">
        <v>2500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</row>
    <row r="298" spans="1:144" s="17" customFormat="1" ht="27.75" customHeight="1" hidden="1">
      <c r="A298" s="18"/>
      <c r="B298" s="19" t="s">
        <v>121</v>
      </c>
      <c r="C298" s="19"/>
      <c r="D298" s="20" t="s">
        <v>136</v>
      </c>
      <c r="E298" s="20">
        <f>E299+E300</f>
        <v>0</v>
      </c>
      <c r="F298" s="20">
        <f>F299+F300</f>
        <v>0</v>
      </c>
      <c r="G298" s="20">
        <f aca="true" t="shared" si="38" ref="G298:T298">SUM(G299:G300)</f>
        <v>30647</v>
      </c>
      <c r="H298" s="20">
        <f t="shared" si="38"/>
        <v>30647</v>
      </c>
      <c r="I298" s="20">
        <f t="shared" si="38"/>
        <v>30647</v>
      </c>
      <c r="J298" s="20">
        <f t="shared" si="38"/>
        <v>0</v>
      </c>
      <c r="K298" s="20">
        <f t="shared" si="38"/>
        <v>30647</v>
      </c>
      <c r="L298" s="20">
        <f t="shared" si="38"/>
        <v>0</v>
      </c>
      <c r="M298" s="20">
        <f t="shared" si="38"/>
        <v>0</v>
      </c>
      <c r="N298" s="20">
        <f t="shared" si="38"/>
        <v>0</v>
      </c>
      <c r="O298" s="20">
        <f t="shared" si="38"/>
        <v>0</v>
      </c>
      <c r="P298" s="20">
        <f t="shared" si="38"/>
        <v>0</v>
      </c>
      <c r="Q298" s="20">
        <f t="shared" si="38"/>
        <v>0</v>
      </c>
      <c r="R298" s="20">
        <f t="shared" si="38"/>
        <v>0</v>
      </c>
      <c r="S298" s="20">
        <f t="shared" si="38"/>
        <v>0</v>
      </c>
      <c r="T298" s="20">
        <f t="shared" si="38"/>
        <v>0</v>
      </c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</row>
    <row r="299" spans="1:144" s="17" customFormat="1" ht="18" customHeight="1" hidden="1">
      <c r="A299" s="18"/>
      <c r="B299" s="19"/>
      <c r="C299" s="19" t="s">
        <v>67</v>
      </c>
      <c r="D299" s="20" t="s">
        <v>58</v>
      </c>
      <c r="E299" s="20"/>
      <c r="F299" s="20"/>
      <c r="G299" s="5">
        <v>30647</v>
      </c>
      <c r="H299" s="5">
        <v>30647</v>
      </c>
      <c r="I299" s="5">
        <v>30647</v>
      </c>
      <c r="J299" s="5">
        <v>0</v>
      </c>
      <c r="K299" s="5">
        <v>30647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</row>
    <row r="300" spans="1:144" s="17" customFormat="1" ht="18" customHeight="1" hidden="1">
      <c r="A300" s="18"/>
      <c r="B300" s="19"/>
      <c r="C300" s="19" t="s">
        <v>72</v>
      </c>
      <c r="D300" s="20" t="s">
        <v>89</v>
      </c>
      <c r="E300" s="20"/>
      <c r="F300" s="20"/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</row>
    <row r="301" spans="1:144" s="17" customFormat="1" ht="18" customHeight="1">
      <c r="A301" s="18"/>
      <c r="B301" s="19">
        <v>80148</v>
      </c>
      <c r="C301" s="19"/>
      <c r="D301" s="20" t="s">
        <v>162</v>
      </c>
      <c r="E301" s="20">
        <f>SUM(E302:E314)</f>
        <v>39</v>
      </c>
      <c r="F301" s="20">
        <f>SUM(F302:F314)</f>
        <v>0</v>
      </c>
      <c r="G301" s="5">
        <f>SUM(G302:G314)</f>
        <v>235016</v>
      </c>
      <c r="H301" s="2">
        <f>SUM(H302:H314)</f>
        <v>235016</v>
      </c>
      <c r="I301" s="2">
        <f aca="true" t="shared" si="39" ref="I301:T301">SUM(I302:I314)</f>
        <v>233596</v>
      </c>
      <c r="J301" s="2">
        <f t="shared" si="39"/>
        <v>101928</v>
      </c>
      <c r="K301" s="2">
        <f t="shared" si="39"/>
        <v>131668</v>
      </c>
      <c r="L301" s="2">
        <f t="shared" si="39"/>
        <v>0</v>
      </c>
      <c r="M301" s="2">
        <f t="shared" si="39"/>
        <v>1420</v>
      </c>
      <c r="N301" s="2">
        <f t="shared" si="39"/>
        <v>0</v>
      </c>
      <c r="O301" s="2">
        <f t="shared" si="39"/>
        <v>0</v>
      </c>
      <c r="P301" s="2">
        <f t="shared" si="39"/>
        <v>0</v>
      </c>
      <c r="Q301" s="2">
        <f t="shared" si="39"/>
        <v>0</v>
      </c>
      <c r="R301" s="2">
        <f t="shared" si="39"/>
        <v>0</v>
      </c>
      <c r="S301" s="2">
        <f t="shared" si="39"/>
        <v>0</v>
      </c>
      <c r="T301" s="2">
        <f t="shared" si="39"/>
        <v>0</v>
      </c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</row>
    <row r="302" spans="1:144" s="17" customFormat="1" ht="25.5" customHeight="1" hidden="1">
      <c r="A302" s="18"/>
      <c r="B302" s="19"/>
      <c r="C302" s="19" t="s">
        <v>69</v>
      </c>
      <c r="D302" s="20" t="s">
        <v>213</v>
      </c>
      <c r="E302" s="20"/>
      <c r="F302" s="20"/>
      <c r="G302" s="5">
        <v>1420</v>
      </c>
      <c r="H302" s="5">
        <v>1420</v>
      </c>
      <c r="I302" s="5">
        <v>0</v>
      </c>
      <c r="J302" s="5">
        <v>0</v>
      </c>
      <c r="K302" s="5">
        <v>0</v>
      </c>
      <c r="L302" s="5">
        <v>0</v>
      </c>
      <c r="M302" s="60">
        <v>1420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5">
        <v>0</v>
      </c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</row>
    <row r="303" spans="1:144" s="17" customFormat="1" ht="18" customHeight="1" hidden="1">
      <c r="A303" s="18"/>
      <c r="B303" s="19"/>
      <c r="C303" s="19" t="s">
        <v>100</v>
      </c>
      <c r="D303" s="20" t="s">
        <v>85</v>
      </c>
      <c r="E303" s="20"/>
      <c r="F303" s="20"/>
      <c r="G303" s="5">
        <v>80243</v>
      </c>
      <c r="H303" s="5">
        <v>80243</v>
      </c>
      <c r="I303" s="5">
        <v>80243</v>
      </c>
      <c r="J303" s="5">
        <v>80243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</row>
    <row r="304" spans="1:144" s="17" customFormat="1" ht="18" customHeight="1" hidden="1">
      <c r="A304" s="18"/>
      <c r="B304" s="19"/>
      <c r="C304" s="19">
        <v>4040</v>
      </c>
      <c r="D304" s="20" t="s">
        <v>86</v>
      </c>
      <c r="E304" s="20"/>
      <c r="F304" s="20"/>
      <c r="G304" s="5">
        <v>6400</v>
      </c>
      <c r="H304" s="5">
        <v>6400</v>
      </c>
      <c r="I304" s="5">
        <v>6400</v>
      </c>
      <c r="J304" s="5">
        <v>6400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</row>
    <row r="305" spans="1:144" s="17" customFormat="1" ht="18" customHeight="1" hidden="1">
      <c r="A305" s="18"/>
      <c r="B305" s="19"/>
      <c r="C305" s="19" t="s">
        <v>49</v>
      </c>
      <c r="D305" s="20" t="s">
        <v>54</v>
      </c>
      <c r="E305" s="20"/>
      <c r="F305" s="20"/>
      <c r="G305" s="5">
        <v>13162</v>
      </c>
      <c r="H305" s="5">
        <v>13162</v>
      </c>
      <c r="I305" s="5">
        <v>13162</v>
      </c>
      <c r="J305" s="5">
        <v>13162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</row>
    <row r="306" spans="1:144" s="17" customFormat="1" ht="18" customHeight="1" hidden="1">
      <c r="A306" s="18"/>
      <c r="B306" s="19"/>
      <c r="C306" s="19" t="s">
        <v>50</v>
      </c>
      <c r="D306" s="20" t="s">
        <v>87</v>
      </c>
      <c r="E306" s="20"/>
      <c r="F306" s="20"/>
      <c r="G306" s="5">
        <v>2123</v>
      </c>
      <c r="H306" s="5">
        <v>2123</v>
      </c>
      <c r="I306" s="5">
        <v>2123</v>
      </c>
      <c r="J306" s="5">
        <v>2123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</row>
    <row r="307" spans="1:144" s="17" customFormat="1" ht="18" customHeight="1" hidden="1">
      <c r="A307" s="18"/>
      <c r="B307" s="19"/>
      <c r="C307" s="19">
        <v>4210</v>
      </c>
      <c r="D307" s="20" t="s">
        <v>56</v>
      </c>
      <c r="E307" s="20"/>
      <c r="F307" s="20"/>
      <c r="G307" s="5">
        <v>5000</v>
      </c>
      <c r="H307" s="5">
        <v>5000</v>
      </c>
      <c r="I307" s="5">
        <v>5000</v>
      </c>
      <c r="J307" s="5">
        <v>0</v>
      </c>
      <c r="K307" s="5">
        <v>5000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</row>
    <row r="308" spans="1:144" s="17" customFormat="1" ht="18" customHeight="1" hidden="1">
      <c r="A308" s="18"/>
      <c r="B308" s="19"/>
      <c r="C308" s="19">
        <v>4220</v>
      </c>
      <c r="D308" s="20" t="s">
        <v>130</v>
      </c>
      <c r="E308" s="20"/>
      <c r="F308" s="20"/>
      <c r="G308" s="5">
        <v>113000</v>
      </c>
      <c r="H308" s="5">
        <v>113000</v>
      </c>
      <c r="I308" s="5">
        <v>113000</v>
      </c>
      <c r="J308" s="5">
        <v>0</v>
      </c>
      <c r="K308" s="5">
        <v>113000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</row>
    <row r="309" spans="1:144" s="17" customFormat="1" ht="18" customHeight="1" hidden="1">
      <c r="A309" s="18"/>
      <c r="B309" s="19"/>
      <c r="C309" s="19">
        <v>4260</v>
      </c>
      <c r="D309" s="20" t="s">
        <v>64</v>
      </c>
      <c r="E309" s="20"/>
      <c r="F309" s="20"/>
      <c r="G309" s="5">
        <v>7300</v>
      </c>
      <c r="H309" s="5">
        <v>7300</v>
      </c>
      <c r="I309" s="5">
        <v>7300</v>
      </c>
      <c r="J309" s="5">
        <v>0</v>
      </c>
      <c r="K309" s="5">
        <v>7300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</row>
    <row r="310" spans="1:144" s="17" customFormat="1" ht="18" customHeight="1" hidden="1">
      <c r="A310" s="18"/>
      <c r="B310" s="19"/>
      <c r="C310" s="19">
        <v>4270</v>
      </c>
      <c r="D310" s="20" t="s">
        <v>57</v>
      </c>
      <c r="E310" s="20"/>
      <c r="F310" s="20"/>
      <c r="G310" s="5">
        <v>500</v>
      </c>
      <c r="H310" s="5">
        <v>500</v>
      </c>
      <c r="I310" s="5">
        <v>500</v>
      </c>
      <c r="J310" s="5">
        <v>0</v>
      </c>
      <c r="K310" s="5">
        <v>500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</row>
    <row r="311" spans="1:144" s="17" customFormat="1" ht="18" customHeight="1" hidden="1">
      <c r="A311" s="18"/>
      <c r="B311" s="19"/>
      <c r="C311" s="19">
        <v>4280</v>
      </c>
      <c r="D311" s="20" t="s">
        <v>88</v>
      </c>
      <c r="E311" s="20"/>
      <c r="F311" s="20"/>
      <c r="G311" s="5">
        <v>120</v>
      </c>
      <c r="H311" s="5">
        <v>120</v>
      </c>
      <c r="I311" s="5">
        <v>120</v>
      </c>
      <c r="J311" s="5">
        <v>0</v>
      </c>
      <c r="K311" s="5">
        <v>120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</row>
    <row r="312" spans="1:144" s="17" customFormat="1" ht="18" customHeight="1" hidden="1">
      <c r="A312" s="18"/>
      <c r="B312" s="19"/>
      <c r="C312" s="19">
        <v>4300</v>
      </c>
      <c r="D312" s="20" t="s">
        <v>58</v>
      </c>
      <c r="E312" s="20"/>
      <c r="F312" s="20"/>
      <c r="G312" s="5">
        <v>500</v>
      </c>
      <c r="H312" s="5">
        <v>500</v>
      </c>
      <c r="I312" s="5">
        <v>500</v>
      </c>
      <c r="J312" s="5">
        <v>0</v>
      </c>
      <c r="K312" s="5">
        <v>500</v>
      </c>
      <c r="L312" s="5"/>
      <c r="M312" s="5"/>
      <c r="N312" s="5"/>
      <c r="O312" s="5"/>
      <c r="P312" s="5"/>
      <c r="Q312" s="5"/>
      <c r="R312" s="5"/>
      <c r="S312" s="5"/>
      <c r="T312" s="5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</row>
    <row r="313" spans="1:144" s="17" customFormat="1" ht="18" customHeight="1">
      <c r="A313" s="18"/>
      <c r="B313" s="19"/>
      <c r="C313" s="19" t="s">
        <v>124</v>
      </c>
      <c r="D313" s="20" t="s">
        <v>132</v>
      </c>
      <c r="E313" s="20">
        <v>39</v>
      </c>
      <c r="F313" s="20"/>
      <c r="G313" s="5">
        <v>4748</v>
      </c>
      <c r="H313" s="5">
        <v>4748</v>
      </c>
      <c r="I313" s="5">
        <v>4748</v>
      </c>
      <c r="J313" s="5">
        <v>0</v>
      </c>
      <c r="K313" s="5">
        <v>4748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</row>
    <row r="314" spans="1:144" s="17" customFormat="1" ht="25.5" hidden="1">
      <c r="A314" s="18"/>
      <c r="B314" s="19"/>
      <c r="C314" s="19" t="s">
        <v>73</v>
      </c>
      <c r="D314" s="20" t="s">
        <v>135</v>
      </c>
      <c r="E314" s="20"/>
      <c r="F314" s="20"/>
      <c r="G314" s="5">
        <v>500</v>
      </c>
      <c r="H314" s="5">
        <v>500</v>
      </c>
      <c r="I314" s="5">
        <v>500</v>
      </c>
      <c r="J314" s="5">
        <v>0</v>
      </c>
      <c r="K314" s="5">
        <v>500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</row>
    <row r="315" spans="1:144" s="17" customFormat="1" ht="18" customHeight="1" hidden="1">
      <c r="A315" s="18"/>
      <c r="B315" s="19">
        <v>80195</v>
      </c>
      <c r="C315" s="19"/>
      <c r="D315" s="20" t="s">
        <v>6</v>
      </c>
      <c r="E315" s="20">
        <f>SUM(E316:E319)</f>
        <v>0</v>
      </c>
      <c r="F315" s="20">
        <f>SUM(F316:F319)</f>
        <v>0</v>
      </c>
      <c r="G315" s="20">
        <f>SUM(G316:G319)</f>
        <v>19195</v>
      </c>
      <c r="H315" s="20">
        <f>SUM(H316:H319)</f>
        <v>19195</v>
      </c>
      <c r="I315" s="20">
        <f>SUM(I316:I319)</f>
        <v>10000</v>
      </c>
      <c r="J315" s="20">
        <f aca="true" t="shared" si="40" ref="J315:T315">SUM(J316:J319)</f>
        <v>500</v>
      </c>
      <c r="K315" s="20">
        <f t="shared" si="40"/>
        <v>9500</v>
      </c>
      <c r="L315" s="20">
        <f t="shared" si="40"/>
        <v>0</v>
      </c>
      <c r="M315" s="20">
        <f t="shared" si="40"/>
        <v>9195</v>
      </c>
      <c r="N315" s="20">
        <f t="shared" si="40"/>
        <v>0</v>
      </c>
      <c r="O315" s="20">
        <f t="shared" si="40"/>
        <v>0</v>
      </c>
      <c r="P315" s="20">
        <f t="shared" si="40"/>
        <v>0</v>
      </c>
      <c r="Q315" s="20">
        <f t="shared" si="40"/>
        <v>0</v>
      </c>
      <c r="R315" s="20">
        <f t="shared" si="40"/>
        <v>0</v>
      </c>
      <c r="S315" s="20">
        <f t="shared" si="40"/>
        <v>0</v>
      </c>
      <c r="T315" s="20">
        <f t="shared" si="40"/>
        <v>0</v>
      </c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</row>
    <row r="316" spans="1:144" s="17" customFormat="1" ht="25.5" customHeight="1" hidden="1">
      <c r="A316" s="18"/>
      <c r="B316" s="19"/>
      <c r="C316" s="19">
        <v>3020</v>
      </c>
      <c r="D316" s="20" t="s">
        <v>213</v>
      </c>
      <c r="E316" s="20"/>
      <c r="F316" s="20"/>
      <c r="G316" s="5">
        <v>9195</v>
      </c>
      <c r="H316" s="29">
        <v>9195</v>
      </c>
      <c r="I316" s="29">
        <v>0</v>
      </c>
      <c r="J316" s="29">
        <v>0</v>
      </c>
      <c r="K316" s="29">
        <v>0</v>
      </c>
      <c r="L316" s="29">
        <v>0</v>
      </c>
      <c r="M316" s="41">
        <v>9195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29">
        <v>0</v>
      </c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</row>
    <row r="317" spans="1:144" s="17" customFormat="1" ht="18" customHeight="1" hidden="1">
      <c r="A317" s="18"/>
      <c r="B317" s="19"/>
      <c r="C317" s="19" t="s">
        <v>51</v>
      </c>
      <c r="D317" s="20" t="s">
        <v>55</v>
      </c>
      <c r="E317" s="20"/>
      <c r="F317" s="20"/>
      <c r="G317" s="17">
        <v>500</v>
      </c>
      <c r="H317" s="17">
        <v>500</v>
      </c>
      <c r="I317" s="17">
        <v>500</v>
      </c>
      <c r="J317" s="17">
        <v>500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</row>
    <row r="318" spans="1:144" s="17" customFormat="1" ht="18" customHeight="1" hidden="1">
      <c r="A318" s="18"/>
      <c r="B318" s="19"/>
      <c r="C318" s="19" t="s">
        <v>70</v>
      </c>
      <c r="D318" s="20" t="s">
        <v>56</v>
      </c>
      <c r="E318" s="20"/>
      <c r="F318" s="20"/>
      <c r="G318" s="5">
        <v>3000</v>
      </c>
      <c r="H318" s="5">
        <v>3000</v>
      </c>
      <c r="I318" s="5">
        <v>3000</v>
      </c>
      <c r="J318" s="5">
        <v>0</v>
      </c>
      <c r="K318" s="5">
        <v>3000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</row>
    <row r="319" spans="1:144" s="17" customFormat="1" ht="18" customHeight="1" hidden="1">
      <c r="A319" s="18"/>
      <c r="B319" s="19"/>
      <c r="C319" s="19" t="s">
        <v>67</v>
      </c>
      <c r="D319" s="20" t="s">
        <v>58</v>
      </c>
      <c r="E319" s="20"/>
      <c r="F319" s="20"/>
      <c r="G319" s="5">
        <v>6500</v>
      </c>
      <c r="H319" s="5">
        <v>6500</v>
      </c>
      <c r="I319" s="5">
        <v>6500</v>
      </c>
      <c r="J319" s="5">
        <v>0</v>
      </c>
      <c r="K319" s="5">
        <v>6500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</row>
    <row r="320" spans="1:144" s="39" customFormat="1" ht="10.5" customHeight="1" hidden="1">
      <c r="A320" s="40"/>
      <c r="B320" s="50"/>
      <c r="C320" s="50"/>
      <c r="D320" s="51"/>
      <c r="E320" s="51"/>
      <c r="F320" s="51"/>
      <c r="G320" s="69"/>
      <c r="H320" s="33"/>
      <c r="I320" s="33"/>
      <c r="J320" s="33"/>
      <c r="K320" s="33"/>
      <c r="L320" s="33"/>
      <c r="M320" s="33"/>
      <c r="N320" s="33"/>
      <c r="O320" s="33"/>
      <c r="P320" s="33"/>
      <c r="Q320" s="29"/>
      <c r="R320" s="17"/>
      <c r="S320" s="17"/>
      <c r="T320" s="17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</row>
    <row r="321" spans="1:144" s="17" customFormat="1" ht="21" customHeight="1" hidden="1">
      <c r="A321" s="14">
        <v>851</v>
      </c>
      <c r="B321" s="15"/>
      <c r="C321" s="15"/>
      <c r="D321" s="16" t="s">
        <v>142</v>
      </c>
      <c r="E321" s="16">
        <f>E322+E325+E346</f>
        <v>0</v>
      </c>
      <c r="F321" s="16">
        <f>F322+F325+F346</f>
        <v>0</v>
      </c>
      <c r="G321" s="77">
        <f aca="true" t="shared" si="41" ref="G321:T321">G322+G325+G346</f>
        <v>122000</v>
      </c>
      <c r="H321" s="16">
        <f t="shared" si="41"/>
        <v>122000</v>
      </c>
      <c r="I321" s="16">
        <f t="shared" si="41"/>
        <v>119700</v>
      </c>
      <c r="J321" s="16">
        <f t="shared" si="41"/>
        <v>48774</v>
      </c>
      <c r="K321" s="16">
        <f t="shared" si="41"/>
        <v>70926</v>
      </c>
      <c r="L321" s="16">
        <f t="shared" si="41"/>
        <v>2300</v>
      </c>
      <c r="M321" s="16">
        <f t="shared" si="41"/>
        <v>0</v>
      </c>
      <c r="N321" s="16">
        <f t="shared" si="41"/>
        <v>0</v>
      </c>
      <c r="O321" s="16">
        <f t="shared" si="41"/>
        <v>0</v>
      </c>
      <c r="P321" s="16">
        <f t="shared" si="41"/>
        <v>0</v>
      </c>
      <c r="Q321" s="16">
        <f t="shared" si="41"/>
        <v>0</v>
      </c>
      <c r="R321" s="16">
        <f t="shared" si="41"/>
        <v>0</v>
      </c>
      <c r="S321" s="16">
        <f t="shared" si="41"/>
        <v>0</v>
      </c>
      <c r="T321" s="16">
        <f t="shared" si="41"/>
        <v>0</v>
      </c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</row>
    <row r="322" spans="1:144" s="17" customFormat="1" ht="18" customHeight="1" hidden="1">
      <c r="A322" s="18"/>
      <c r="B322" s="19" t="s">
        <v>137</v>
      </c>
      <c r="C322" s="19"/>
      <c r="D322" s="20" t="s">
        <v>143</v>
      </c>
      <c r="E322" s="20"/>
      <c r="F322" s="20"/>
      <c r="G322" s="20">
        <f>G323+G324</f>
        <v>5000</v>
      </c>
      <c r="H322" s="20">
        <f aca="true" t="shared" si="42" ref="H322:T322">H324</f>
        <v>5000</v>
      </c>
      <c r="I322" s="20">
        <f t="shared" si="42"/>
        <v>5000</v>
      </c>
      <c r="J322" s="20">
        <f t="shared" si="42"/>
        <v>0</v>
      </c>
      <c r="K322" s="20">
        <f t="shared" si="42"/>
        <v>5000</v>
      </c>
      <c r="L322" s="20">
        <f t="shared" si="42"/>
        <v>0</v>
      </c>
      <c r="M322" s="20">
        <f t="shared" si="42"/>
        <v>0</v>
      </c>
      <c r="N322" s="20">
        <f t="shared" si="42"/>
        <v>0</v>
      </c>
      <c r="O322" s="20">
        <f t="shared" si="42"/>
        <v>0</v>
      </c>
      <c r="P322" s="20">
        <f t="shared" si="42"/>
        <v>0</v>
      </c>
      <c r="Q322" s="20">
        <f t="shared" si="42"/>
        <v>0</v>
      </c>
      <c r="R322" s="20">
        <f t="shared" si="42"/>
        <v>0</v>
      </c>
      <c r="S322" s="20">
        <f t="shared" si="42"/>
        <v>0</v>
      </c>
      <c r="T322" s="20">
        <f t="shared" si="42"/>
        <v>0</v>
      </c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</row>
    <row r="323" spans="1:144" s="17" customFormat="1" ht="18" customHeight="1" hidden="1">
      <c r="A323" s="18"/>
      <c r="B323" s="19"/>
      <c r="C323" s="19">
        <v>4210</v>
      </c>
      <c r="D323" s="20" t="s">
        <v>56</v>
      </c>
      <c r="E323" s="20"/>
      <c r="F323" s="20"/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</row>
    <row r="324" spans="1:144" s="17" customFormat="1" ht="18" customHeight="1" hidden="1">
      <c r="A324" s="18"/>
      <c r="B324" s="19"/>
      <c r="C324" s="19" t="s">
        <v>67</v>
      </c>
      <c r="D324" s="20" t="s">
        <v>58</v>
      </c>
      <c r="E324" s="20"/>
      <c r="F324" s="20"/>
      <c r="G324" s="5">
        <v>5000</v>
      </c>
      <c r="H324" s="5">
        <v>5000</v>
      </c>
      <c r="I324" s="5">
        <v>5000</v>
      </c>
      <c r="J324" s="5">
        <v>0</v>
      </c>
      <c r="K324" s="5">
        <v>5000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</row>
    <row r="325" spans="1:144" s="17" customFormat="1" ht="18" customHeight="1" hidden="1">
      <c r="A325" s="18"/>
      <c r="B325" s="19">
        <v>85154</v>
      </c>
      <c r="C325" s="19"/>
      <c r="D325" s="20" t="s">
        <v>144</v>
      </c>
      <c r="E325" s="20">
        <f>SUM(E326:E345)</f>
        <v>0</v>
      </c>
      <c r="F325" s="20">
        <f>SUM(F326:F345)</f>
        <v>0</v>
      </c>
      <c r="G325" s="5">
        <f aca="true" t="shared" si="43" ref="G325:T325">SUM(G326:G345)</f>
        <v>115000</v>
      </c>
      <c r="H325" s="29">
        <f t="shared" si="43"/>
        <v>115000</v>
      </c>
      <c r="I325" s="29">
        <f t="shared" si="43"/>
        <v>114700</v>
      </c>
      <c r="J325" s="29">
        <f t="shared" si="43"/>
        <v>48774</v>
      </c>
      <c r="K325" s="29">
        <f t="shared" si="43"/>
        <v>65926</v>
      </c>
      <c r="L325" s="29">
        <f t="shared" si="43"/>
        <v>300</v>
      </c>
      <c r="M325" s="29">
        <f t="shared" si="43"/>
        <v>0</v>
      </c>
      <c r="N325" s="29">
        <f t="shared" si="43"/>
        <v>0</v>
      </c>
      <c r="O325" s="29">
        <f t="shared" si="43"/>
        <v>0</v>
      </c>
      <c r="P325" s="29">
        <f t="shared" si="43"/>
        <v>0</v>
      </c>
      <c r="Q325" s="29">
        <f t="shared" si="43"/>
        <v>0</v>
      </c>
      <c r="R325" s="29">
        <f t="shared" si="43"/>
        <v>0</v>
      </c>
      <c r="S325" s="29">
        <f t="shared" si="43"/>
        <v>0</v>
      </c>
      <c r="T325" s="29">
        <f t="shared" si="43"/>
        <v>0</v>
      </c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</row>
    <row r="326" spans="1:144" s="17" customFormat="1" ht="39" customHeight="1" hidden="1">
      <c r="A326" s="18"/>
      <c r="B326" s="19"/>
      <c r="C326" s="19" t="s">
        <v>140</v>
      </c>
      <c r="D326" s="20" t="s">
        <v>145</v>
      </c>
      <c r="E326" s="20"/>
      <c r="F326" s="20"/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</row>
    <row r="327" spans="1:144" s="17" customFormat="1" ht="52.5" customHeight="1" hidden="1">
      <c r="A327" s="18"/>
      <c r="B327" s="19"/>
      <c r="C327" s="19">
        <v>2330</v>
      </c>
      <c r="D327" s="20" t="s">
        <v>184</v>
      </c>
      <c r="E327" s="20"/>
      <c r="F327" s="20"/>
      <c r="G327" s="5">
        <v>300</v>
      </c>
      <c r="H327" s="5">
        <v>300</v>
      </c>
      <c r="I327" s="5">
        <v>0</v>
      </c>
      <c r="J327" s="5">
        <v>0</v>
      </c>
      <c r="K327" s="5">
        <v>0</v>
      </c>
      <c r="L327" s="5">
        <v>300</v>
      </c>
      <c r="M327" s="60">
        <v>0</v>
      </c>
      <c r="N327" s="60">
        <v>0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5">
        <v>0</v>
      </c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</row>
    <row r="328" spans="1:144" s="17" customFormat="1" ht="18" customHeight="1" hidden="1">
      <c r="A328" s="18"/>
      <c r="B328" s="19"/>
      <c r="C328" s="19">
        <v>4010</v>
      </c>
      <c r="D328" s="20" t="s">
        <v>85</v>
      </c>
      <c r="E328" s="20"/>
      <c r="F328" s="20"/>
      <c r="G328" s="5">
        <v>14156</v>
      </c>
      <c r="H328" s="5">
        <v>14156</v>
      </c>
      <c r="I328" s="5">
        <v>14156</v>
      </c>
      <c r="J328" s="5">
        <v>14156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</row>
    <row r="329" spans="1:144" s="17" customFormat="1" ht="18" customHeight="1" hidden="1">
      <c r="A329" s="18"/>
      <c r="B329" s="19"/>
      <c r="C329" s="19">
        <v>4040</v>
      </c>
      <c r="D329" s="20" t="s">
        <v>86</v>
      </c>
      <c r="E329" s="20"/>
      <c r="F329" s="20"/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</row>
    <row r="330" spans="1:144" s="17" customFormat="1" ht="18" customHeight="1" hidden="1">
      <c r="A330" s="18"/>
      <c r="B330" s="19"/>
      <c r="C330" s="19">
        <v>4110</v>
      </c>
      <c r="D330" s="20" t="s">
        <v>54</v>
      </c>
      <c r="E330" s="20"/>
      <c r="F330" s="20"/>
      <c r="G330" s="5">
        <v>3900</v>
      </c>
      <c r="H330" s="5">
        <v>3900</v>
      </c>
      <c r="I330" s="5">
        <v>3900</v>
      </c>
      <c r="J330" s="5">
        <v>3900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</row>
    <row r="331" spans="1:144" s="17" customFormat="1" ht="18" customHeight="1" hidden="1">
      <c r="A331" s="18"/>
      <c r="B331" s="19"/>
      <c r="C331" s="19">
        <v>4120</v>
      </c>
      <c r="D331" s="20" t="s">
        <v>87</v>
      </c>
      <c r="E331" s="20"/>
      <c r="F331" s="20"/>
      <c r="G331" s="5">
        <v>368</v>
      </c>
      <c r="H331" s="5">
        <v>368</v>
      </c>
      <c r="I331" s="5">
        <v>368</v>
      </c>
      <c r="J331" s="5">
        <v>368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</row>
    <row r="332" spans="1:144" s="17" customFormat="1" ht="18" customHeight="1" hidden="1">
      <c r="A332" s="18"/>
      <c r="B332" s="19"/>
      <c r="C332" s="19" t="s">
        <v>51</v>
      </c>
      <c r="D332" s="20" t="s">
        <v>55</v>
      </c>
      <c r="E332" s="20"/>
      <c r="F332" s="20"/>
      <c r="G332" s="5">
        <v>30350</v>
      </c>
      <c r="H332" s="5">
        <v>30350</v>
      </c>
      <c r="I332" s="5">
        <v>30350</v>
      </c>
      <c r="J332" s="5">
        <v>30350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</row>
    <row r="333" spans="1:144" s="17" customFormat="1" ht="18" customHeight="1" hidden="1">
      <c r="A333" s="18"/>
      <c r="B333" s="19"/>
      <c r="C333" s="19">
        <v>4210</v>
      </c>
      <c r="D333" s="20" t="s">
        <v>56</v>
      </c>
      <c r="E333" s="20"/>
      <c r="F333" s="20"/>
      <c r="G333" s="5">
        <v>31482</v>
      </c>
      <c r="H333" s="5">
        <v>31482</v>
      </c>
      <c r="I333" s="5">
        <v>31482</v>
      </c>
      <c r="J333" s="5">
        <v>0</v>
      </c>
      <c r="K333" s="5">
        <v>31482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</row>
    <row r="334" spans="1:144" s="17" customFormat="1" ht="18" customHeight="1" hidden="1">
      <c r="A334" s="18"/>
      <c r="B334" s="19"/>
      <c r="C334" s="19">
        <v>4220</v>
      </c>
      <c r="D334" s="20" t="s">
        <v>130</v>
      </c>
      <c r="E334" s="20"/>
      <c r="F334" s="20"/>
      <c r="G334" s="5">
        <v>8000</v>
      </c>
      <c r="H334" s="5">
        <v>8000</v>
      </c>
      <c r="I334" s="5">
        <v>8000</v>
      </c>
      <c r="J334" s="5">
        <v>0</v>
      </c>
      <c r="K334" s="5">
        <v>8000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</row>
    <row r="335" spans="1:144" s="17" customFormat="1" ht="27" customHeight="1" hidden="1">
      <c r="A335" s="18"/>
      <c r="B335" s="19"/>
      <c r="C335" s="19" t="s">
        <v>77</v>
      </c>
      <c r="D335" s="20" t="s">
        <v>131</v>
      </c>
      <c r="E335" s="20"/>
      <c r="F335" s="20"/>
      <c r="G335" s="5">
        <v>800</v>
      </c>
      <c r="H335" s="5">
        <v>800</v>
      </c>
      <c r="I335" s="5">
        <v>800</v>
      </c>
      <c r="J335" s="5">
        <v>0</v>
      </c>
      <c r="K335" s="5">
        <v>800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</row>
    <row r="336" spans="1:144" s="17" customFormat="1" ht="18" customHeight="1" hidden="1">
      <c r="A336" s="18"/>
      <c r="B336" s="19"/>
      <c r="C336" s="19" t="s">
        <v>61</v>
      </c>
      <c r="D336" s="20" t="s">
        <v>64</v>
      </c>
      <c r="E336" s="20"/>
      <c r="F336" s="20"/>
      <c r="G336" s="5">
        <v>300</v>
      </c>
      <c r="H336" s="5">
        <v>300</v>
      </c>
      <c r="I336" s="5">
        <v>300</v>
      </c>
      <c r="J336" s="5">
        <v>0</v>
      </c>
      <c r="K336" s="5">
        <v>300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</row>
    <row r="337" spans="1:144" s="17" customFormat="1" ht="18" customHeight="1" hidden="1">
      <c r="A337" s="18"/>
      <c r="B337" s="19"/>
      <c r="C337" s="19">
        <v>4270</v>
      </c>
      <c r="D337" s="20" t="s">
        <v>57</v>
      </c>
      <c r="E337" s="20"/>
      <c r="F337" s="20"/>
      <c r="G337" s="5">
        <v>2000</v>
      </c>
      <c r="H337" s="5">
        <v>2000</v>
      </c>
      <c r="I337" s="5">
        <v>2000</v>
      </c>
      <c r="J337" s="5">
        <v>0</v>
      </c>
      <c r="K337" s="5">
        <v>2000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</row>
    <row r="338" spans="1:144" s="17" customFormat="1" ht="18" customHeight="1" hidden="1">
      <c r="A338" s="18"/>
      <c r="B338" s="19"/>
      <c r="C338" s="19">
        <v>4300</v>
      </c>
      <c r="D338" s="20" t="s">
        <v>58</v>
      </c>
      <c r="E338" s="20"/>
      <c r="F338" s="20"/>
      <c r="G338" s="5">
        <v>17000</v>
      </c>
      <c r="H338" s="5">
        <v>17000</v>
      </c>
      <c r="I338" s="5">
        <v>17000</v>
      </c>
      <c r="J338" s="5">
        <v>0</v>
      </c>
      <c r="K338" s="5">
        <v>17000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</row>
    <row r="339" spans="1:144" s="17" customFormat="1" ht="38.25" hidden="1">
      <c r="A339" s="18"/>
      <c r="B339" s="19"/>
      <c r="C339" s="19" t="s">
        <v>79</v>
      </c>
      <c r="D339" s="20" t="s">
        <v>215</v>
      </c>
      <c r="E339" s="20"/>
      <c r="F339" s="20"/>
      <c r="G339" s="5">
        <v>1600</v>
      </c>
      <c r="H339" s="5">
        <v>1600</v>
      </c>
      <c r="I339" s="5">
        <v>1600</v>
      </c>
      <c r="J339" s="5">
        <v>0</v>
      </c>
      <c r="K339" s="5">
        <v>1600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</row>
    <row r="340" spans="1:144" s="17" customFormat="1" ht="25.5" hidden="1">
      <c r="A340" s="18"/>
      <c r="B340" s="19"/>
      <c r="C340" s="19">
        <v>4390</v>
      </c>
      <c r="D340" s="20" t="s">
        <v>163</v>
      </c>
      <c r="E340" s="20"/>
      <c r="F340" s="20"/>
      <c r="G340" s="5">
        <v>1000</v>
      </c>
      <c r="H340" s="5">
        <v>1000</v>
      </c>
      <c r="I340" s="5">
        <v>1000</v>
      </c>
      <c r="J340" s="5">
        <v>0</v>
      </c>
      <c r="K340" s="5">
        <v>1000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</row>
    <row r="341" spans="1:144" s="17" customFormat="1" ht="18" customHeight="1" hidden="1">
      <c r="A341" s="18"/>
      <c r="B341" s="19"/>
      <c r="C341" s="19">
        <v>4410</v>
      </c>
      <c r="D341" s="20" t="s">
        <v>89</v>
      </c>
      <c r="E341" s="20"/>
      <c r="F341" s="20"/>
      <c r="G341" s="5">
        <v>500</v>
      </c>
      <c r="H341" s="5">
        <v>500</v>
      </c>
      <c r="I341" s="5">
        <v>500</v>
      </c>
      <c r="J341" s="5">
        <v>0</v>
      </c>
      <c r="K341" s="5">
        <v>500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</row>
    <row r="342" spans="1:144" s="17" customFormat="1" ht="18" customHeight="1" hidden="1">
      <c r="A342" s="18"/>
      <c r="B342" s="19"/>
      <c r="C342" s="19">
        <v>4430</v>
      </c>
      <c r="D342" s="20" t="s">
        <v>59</v>
      </c>
      <c r="E342" s="20"/>
      <c r="F342" s="20"/>
      <c r="G342" s="5">
        <v>400</v>
      </c>
      <c r="H342" s="5">
        <v>400</v>
      </c>
      <c r="I342" s="5">
        <v>400</v>
      </c>
      <c r="J342" s="5">
        <v>0</v>
      </c>
      <c r="K342" s="5">
        <v>400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</row>
    <row r="343" spans="1:144" s="17" customFormat="1" ht="18" customHeight="1" hidden="1">
      <c r="A343" s="18"/>
      <c r="B343" s="19"/>
      <c r="C343" s="19">
        <v>4440</v>
      </c>
      <c r="D343" s="20" t="s">
        <v>132</v>
      </c>
      <c r="E343" s="20"/>
      <c r="F343" s="20"/>
      <c r="G343" s="5">
        <v>844</v>
      </c>
      <c r="H343" s="5">
        <v>844</v>
      </c>
      <c r="I343" s="5">
        <v>844</v>
      </c>
      <c r="J343" s="5">
        <v>0</v>
      </c>
      <c r="K343" s="5">
        <v>844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</row>
    <row r="344" spans="1:144" s="17" customFormat="1" ht="26.25" customHeight="1" hidden="1">
      <c r="A344" s="18"/>
      <c r="B344" s="19"/>
      <c r="C344" s="19">
        <v>4610</v>
      </c>
      <c r="D344" s="20" t="s">
        <v>65</v>
      </c>
      <c r="E344" s="20"/>
      <c r="F344" s="20"/>
      <c r="G344" s="5">
        <v>1000</v>
      </c>
      <c r="H344" s="5">
        <v>1000</v>
      </c>
      <c r="I344" s="5">
        <v>1000</v>
      </c>
      <c r="J344" s="5">
        <v>0</v>
      </c>
      <c r="K344" s="5">
        <v>1000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</row>
    <row r="345" spans="1:144" s="17" customFormat="1" ht="25.5" customHeight="1" hidden="1">
      <c r="A345" s="18"/>
      <c r="B345" s="19"/>
      <c r="C345" s="19">
        <v>4700</v>
      </c>
      <c r="D345" s="20" t="s">
        <v>91</v>
      </c>
      <c r="E345" s="20"/>
      <c r="F345" s="20"/>
      <c r="G345" s="5">
        <v>1000</v>
      </c>
      <c r="H345" s="5">
        <v>1000</v>
      </c>
      <c r="I345" s="5">
        <v>1000</v>
      </c>
      <c r="J345" s="5">
        <v>0</v>
      </c>
      <c r="K345" s="5">
        <v>1000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</row>
    <row r="346" spans="1:144" s="39" customFormat="1" ht="15.75" customHeight="1" hidden="1">
      <c r="A346" s="18"/>
      <c r="B346" s="19">
        <v>85158</v>
      </c>
      <c r="C346" s="19"/>
      <c r="D346" s="20" t="s">
        <v>178</v>
      </c>
      <c r="E346" s="20"/>
      <c r="F346" s="20"/>
      <c r="G346" s="5">
        <v>2000</v>
      </c>
      <c r="H346" s="5">
        <v>2000</v>
      </c>
      <c r="I346" s="5">
        <v>0</v>
      </c>
      <c r="J346" s="5">
        <v>0</v>
      </c>
      <c r="K346" s="5">
        <v>0</v>
      </c>
      <c r="L346" s="5">
        <v>2000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</row>
    <row r="347" spans="1:144" s="39" customFormat="1" ht="39" customHeight="1" hidden="1">
      <c r="A347" s="18"/>
      <c r="B347" s="19"/>
      <c r="C347" s="19" t="s">
        <v>140</v>
      </c>
      <c r="D347" s="20" t="s">
        <v>222</v>
      </c>
      <c r="E347" s="20"/>
      <c r="F347" s="20"/>
      <c r="G347" s="5">
        <v>2000</v>
      </c>
      <c r="H347" s="5">
        <v>2000</v>
      </c>
      <c r="I347" s="5">
        <v>0</v>
      </c>
      <c r="J347" s="5">
        <v>0</v>
      </c>
      <c r="K347" s="5">
        <v>0</v>
      </c>
      <c r="L347" s="5">
        <v>2000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</row>
    <row r="348" spans="1:144" s="39" customFormat="1" ht="10.5" customHeight="1">
      <c r="A348" s="40"/>
      <c r="B348" s="50"/>
      <c r="C348" s="50"/>
      <c r="D348" s="51"/>
      <c r="E348" s="51"/>
      <c r="F348" s="51"/>
      <c r="G348" s="69"/>
      <c r="H348" s="33"/>
      <c r="I348" s="33"/>
      <c r="J348" s="33"/>
      <c r="K348" s="33"/>
      <c r="L348" s="33"/>
      <c r="M348" s="33"/>
      <c r="N348" s="33"/>
      <c r="O348" s="33"/>
      <c r="P348" s="33"/>
      <c r="Q348" s="29"/>
      <c r="R348" s="17"/>
      <c r="S348" s="17"/>
      <c r="T348" s="17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</row>
    <row r="349" spans="1:144" s="39" customFormat="1" ht="14.25" customHeight="1" hidden="1">
      <c r="A349" s="40"/>
      <c r="B349" s="50"/>
      <c r="C349" s="50"/>
      <c r="D349" s="51"/>
      <c r="E349" s="51"/>
      <c r="F349" s="51"/>
      <c r="G349" s="69"/>
      <c r="H349" s="33"/>
      <c r="I349" s="33"/>
      <c r="J349" s="33"/>
      <c r="K349" s="33"/>
      <c r="L349" s="33"/>
      <c r="M349" s="33"/>
      <c r="N349" s="33"/>
      <c r="O349" s="33"/>
      <c r="P349" s="33"/>
      <c r="Q349" s="29"/>
      <c r="R349" s="17"/>
      <c r="S349" s="17"/>
      <c r="T349" s="17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</row>
    <row r="350" spans="1:144" s="17" customFormat="1" ht="21" customHeight="1">
      <c r="A350" s="14" t="s">
        <v>27</v>
      </c>
      <c r="B350" s="15"/>
      <c r="C350" s="15"/>
      <c r="D350" s="16" t="s">
        <v>146</v>
      </c>
      <c r="E350" s="16">
        <f>E351+E353+E371+E373+E376+E378+E381+E399+E405+E416</f>
        <v>452</v>
      </c>
      <c r="F350" s="16">
        <f>F351+F353+F371+F373+F376+F378+F381+F399+F405+F416</f>
        <v>452</v>
      </c>
      <c r="G350" s="77">
        <f aca="true" t="shared" si="44" ref="G350:T350">G351+G353+G371+G376+G381+G399+G405+G415+G416+G373+G378</f>
        <v>4002642</v>
      </c>
      <c r="H350" s="77">
        <f t="shared" si="44"/>
        <v>4002642</v>
      </c>
      <c r="I350" s="77">
        <f t="shared" si="44"/>
        <v>660545</v>
      </c>
      <c r="J350" s="77">
        <f t="shared" si="44"/>
        <v>545190</v>
      </c>
      <c r="K350" s="77">
        <f t="shared" si="44"/>
        <v>115355</v>
      </c>
      <c r="L350" s="77">
        <f t="shared" si="44"/>
        <v>3701</v>
      </c>
      <c r="M350" s="77">
        <f t="shared" si="44"/>
        <v>3338396</v>
      </c>
      <c r="N350" s="77">
        <f t="shared" si="44"/>
        <v>0</v>
      </c>
      <c r="O350" s="77">
        <f t="shared" si="44"/>
        <v>0</v>
      </c>
      <c r="P350" s="77">
        <f t="shared" si="44"/>
        <v>0</v>
      </c>
      <c r="Q350" s="77">
        <f t="shared" si="44"/>
        <v>0</v>
      </c>
      <c r="R350" s="77">
        <f t="shared" si="44"/>
        <v>0</v>
      </c>
      <c r="S350" s="77">
        <f t="shared" si="44"/>
        <v>0</v>
      </c>
      <c r="T350" s="77">
        <f t="shared" si="44"/>
        <v>0</v>
      </c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</row>
    <row r="351" spans="1:144" s="17" customFormat="1" ht="18" customHeight="1" hidden="1">
      <c r="A351" s="18"/>
      <c r="B351" s="19" t="s">
        <v>138</v>
      </c>
      <c r="C351" s="19"/>
      <c r="D351" s="20" t="s">
        <v>147</v>
      </c>
      <c r="E351" s="20"/>
      <c r="F351" s="20"/>
      <c r="G351" s="5">
        <f>G352</f>
        <v>52021</v>
      </c>
      <c r="H351" s="84">
        <f>H352</f>
        <v>52021</v>
      </c>
      <c r="I351" s="84">
        <f aca="true" t="shared" si="45" ref="I351:T351">I352</f>
        <v>52021</v>
      </c>
      <c r="J351" s="84">
        <f t="shared" si="45"/>
        <v>0</v>
      </c>
      <c r="K351" s="84">
        <f t="shared" si="45"/>
        <v>52021</v>
      </c>
      <c r="L351" s="84">
        <f t="shared" si="45"/>
        <v>0</v>
      </c>
      <c r="M351" s="84">
        <f t="shared" si="45"/>
        <v>0</v>
      </c>
      <c r="N351" s="84">
        <f t="shared" si="45"/>
        <v>0</v>
      </c>
      <c r="O351" s="84">
        <f t="shared" si="45"/>
        <v>0</v>
      </c>
      <c r="P351" s="84">
        <f t="shared" si="45"/>
        <v>0</v>
      </c>
      <c r="Q351" s="84">
        <f t="shared" si="45"/>
        <v>0</v>
      </c>
      <c r="R351" s="84">
        <f t="shared" si="45"/>
        <v>0</v>
      </c>
      <c r="S351" s="84">
        <f t="shared" si="45"/>
        <v>0</v>
      </c>
      <c r="T351" s="84">
        <f t="shared" si="45"/>
        <v>0</v>
      </c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</row>
    <row r="352" spans="1:144" s="17" customFormat="1" ht="18" customHeight="1" hidden="1">
      <c r="A352" s="18"/>
      <c r="B352" s="19"/>
      <c r="C352" s="19" t="s">
        <v>141</v>
      </c>
      <c r="D352" s="20" t="s">
        <v>223</v>
      </c>
      <c r="E352" s="20"/>
      <c r="F352" s="20"/>
      <c r="G352" s="5">
        <v>52021</v>
      </c>
      <c r="H352" s="5">
        <v>52021</v>
      </c>
      <c r="I352" s="5">
        <v>52021</v>
      </c>
      <c r="J352" s="5">
        <v>0</v>
      </c>
      <c r="K352" s="5">
        <v>52021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</row>
    <row r="353" spans="1:144" s="17" customFormat="1" ht="52.5" customHeight="1" hidden="1">
      <c r="A353" s="18"/>
      <c r="B353" s="19" t="s">
        <v>26</v>
      </c>
      <c r="C353" s="19"/>
      <c r="D353" s="1" t="s">
        <v>208</v>
      </c>
      <c r="E353" s="96">
        <f>SUM(E354:E370)</f>
        <v>0</v>
      </c>
      <c r="F353" s="96">
        <f>SUM(F354:F370)</f>
        <v>0</v>
      </c>
      <c r="G353" s="20">
        <f>SUM(G354:G370)</f>
        <v>2863981</v>
      </c>
      <c r="H353" s="85">
        <f aca="true" t="shared" si="46" ref="H353:T353">SUM(H354:H370)</f>
        <v>2863981</v>
      </c>
      <c r="I353" s="85">
        <f t="shared" si="46"/>
        <v>180137</v>
      </c>
      <c r="J353" s="85">
        <f t="shared" si="46"/>
        <v>167499</v>
      </c>
      <c r="K353" s="85">
        <f t="shared" si="46"/>
        <v>12638</v>
      </c>
      <c r="L353" s="85">
        <f t="shared" si="46"/>
        <v>3357</v>
      </c>
      <c r="M353" s="85">
        <f t="shared" si="46"/>
        <v>2680487</v>
      </c>
      <c r="N353" s="85">
        <f t="shared" si="46"/>
        <v>0</v>
      </c>
      <c r="O353" s="85">
        <f t="shared" si="46"/>
        <v>0</v>
      </c>
      <c r="P353" s="85">
        <f t="shared" si="46"/>
        <v>0</v>
      </c>
      <c r="Q353" s="85">
        <f t="shared" si="46"/>
        <v>0</v>
      </c>
      <c r="R353" s="85">
        <f t="shared" si="46"/>
        <v>0</v>
      </c>
      <c r="S353" s="85">
        <f t="shared" si="46"/>
        <v>0</v>
      </c>
      <c r="T353" s="85">
        <f t="shared" si="46"/>
        <v>0</v>
      </c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</row>
    <row r="354" spans="1:144" s="17" customFormat="1" ht="79.5" customHeight="1" hidden="1">
      <c r="A354" s="18"/>
      <c r="B354" s="19"/>
      <c r="C354" s="19">
        <v>2910</v>
      </c>
      <c r="D354" s="20" t="s">
        <v>224</v>
      </c>
      <c r="E354" s="20"/>
      <c r="F354" s="20"/>
      <c r="G354" s="5">
        <v>3357</v>
      </c>
      <c r="H354" s="5">
        <v>3357</v>
      </c>
      <c r="I354" s="5">
        <v>0</v>
      </c>
      <c r="J354" s="5">
        <v>0</v>
      </c>
      <c r="K354" s="5">
        <v>0</v>
      </c>
      <c r="L354" s="5">
        <v>3357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5">
        <v>0</v>
      </c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</row>
    <row r="355" spans="1:144" s="17" customFormat="1" ht="27" customHeight="1" hidden="1">
      <c r="A355" s="18"/>
      <c r="B355" s="19"/>
      <c r="C355" s="19">
        <v>3020</v>
      </c>
      <c r="D355" s="20" t="s">
        <v>191</v>
      </c>
      <c r="E355" s="20"/>
      <c r="F355" s="20"/>
      <c r="G355" s="2">
        <v>438</v>
      </c>
      <c r="H355" s="2">
        <v>438</v>
      </c>
      <c r="I355" s="5">
        <v>0</v>
      </c>
      <c r="J355" s="5">
        <v>0</v>
      </c>
      <c r="K355" s="5">
        <v>0</v>
      </c>
      <c r="L355" s="5">
        <v>0</v>
      </c>
      <c r="M355" s="60">
        <v>438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5">
        <v>0</v>
      </c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</row>
    <row r="356" spans="1:144" s="17" customFormat="1" ht="18" customHeight="1" hidden="1">
      <c r="A356" s="18"/>
      <c r="B356" s="19"/>
      <c r="C356" s="19" t="s">
        <v>122</v>
      </c>
      <c r="D356" s="20" t="s">
        <v>125</v>
      </c>
      <c r="E356" s="20"/>
      <c r="F356" s="20"/>
      <c r="G356" s="5">
        <v>2680049</v>
      </c>
      <c r="H356" s="5">
        <v>2680049</v>
      </c>
      <c r="I356" s="5">
        <v>0</v>
      </c>
      <c r="J356" s="5">
        <v>0</v>
      </c>
      <c r="K356" s="5">
        <v>0</v>
      </c>
      <c r="L356" s="5">
        <v>0</v>
      </c>
      <c r="M356" s="60">
        <v>2680049</v>
      </c>
      <c r="N356" s="60">
        <v>0</v>
      </c>
      <c r="O356" s="60"/>
      <c r="P356" s="60"/>
      <c r="Q356" s="5">
        <v>0</v>
      </c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</row>
    <row r="357" spans="1:144" s="17" customFormat="1" ht="18" customHeight="1" hidden="1">
      <c r="A357" s="18"/>
      <c r="B357" s="19"/>
      <c r="C357" s="19" t="s">
        <v>100</v>
      </c>
      <c r="D357" s="20" t="s">
        <v>85</v>
      </c>
      <c r="E357" s="20"/>
      <c r="F357" s="20"/>
      <c r="G357" s="5">
        <v>65730</v>
      </c>
      <c r="H357" s="5">
        <v>65730</v>
      </c>
      <c r="I357" s="5">
        <v>65730</v>
      </c>
      <c r="J357" s="5">
        <v>65730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</row>
    <row r="358" spans="1:144" s="17" customFormat="1" ht="18" customHeight="1" hidden="1">
      <c r="A358" s="18"/>
      <c r="B358" s="19"/>
      <c r="C358" s="19" t="s">
        <v>123</v>
      </c>
      <c r="D358" s="20" t="s">
        <v>86</v>
      </c>
      <c r="E358" s="20"/>
      <c r="F358" s="20"/>
      <c r="G358" s="5">
        <v>5023</v>
      </c>
      <c r="H358" s="5">
        <v>5023</v>
      </c>
      <c r="I358" s="5">
        <v>5023</v>
      </c>
      <c r="J358" s="5">
        <v>5023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</row>
    <row r="359" spans="1:144" s="17" customFormat="1" ht="18" customHeight="1" hidden="1">
      <c r="A359" s="18"/>
      <c r="B359" s="19"/>
      <c r="C359" s="19" t="s">
        <v>49</v>
      </c>
      <c r="D359" s="20" t="s">
        <v>54</v>
      </c>
      <c r="E359" s="20"/>
      <c r="F359" s="20"/>
      <c r="G359" s="5">
        <v>95123</v>
      </c>
      <c r="H359" s="5">
        <v>95123</v>
      </c>
      <c r="I359" s="5">
        <v>95123</v>
      </c>
      <c r="J359" s="5">
        <v>95123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</row>
    <row r="360" spans="1:144" s="17" customFormat="1" ht="18" customHeight="1" hidden="1">
      <c r="A360" s="18"/>
      <c r="B360" s="19"/>
      <c r="C360" s="19" t="s">
        <v>50</v>
      </c>
      <c r="D360" s="20" t="s">
        <v>87</v>
      </c>
      <c r="E360" s="20"/>
      <c r="F360" s="20"/>
      <c r="G360" s="5">
        <v>1623</v>
      </c>
      <c r="H360" s="5">
        <v>1623</v>
      </c>
      <c r="I360" s="5">
        <v>1623</v>
      </c>
      <c r="J360" s="5">
        <v>1623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</row>
    <row r="361" spans="1:144" s="17" customFormat="1" ht="18" customHeight="1" hidden="1">
      <c r="A361" s="18"/>
      <c r="B361" s="19"/>
      <c r="C361" s="19" t="s">
        <v>70</v>
      </c>
      <c r="D361" s="20" t="s">
        <v>56</v>
      </c>
      <c r="E361" s="20"/>
      <c r="F361" s="20"/>
      <c r="G361" s="5">
        <v>2845</v>
      </c>
      <c r="H361" s="5">
        <v>2845</v>
      </c>
      <c r="I361" s="5">
        <v>2845</v>
      </c>
      <c r="J361" s="5">
        <v>0</v>
      </c>
      <c r="K361" s="5">
        <v>2845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</row>
    <row r="362" spans="1:144" s="17" customFormat="1" ht="18" customHeight="1" hidden="1">
      <c r="A362" s="18"/>
      <c r="B362" s="19"/>
      <c r="C362" s="19">
        <v>4270</v>
      </c>
      <c r="D362" s="20" t="s">
        <v>57</v>
      </c>
      <c r="E362" s="20"/>
      <c r="F362" s="20"/>
      <c r="G362" s="5">
        <v>300</v>
      </c>
      <c r="H362" s="5">
        <v>300</v>
      </c>
      <c r="I362" s="5">
        <v>300</v>
      </c>
      <c r="J362" s="5">
        <v>0</v>
      </c>
      <c r="K362" s="5">
        <v>300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</row>
    <row r="363" spans="1:144" s="17" customFormat="1" ht="18" customHeight="1" hidden="1">
      <c r="A363" s="18"/>
      <c r="B363" s="19"/>
      <c r="C363" s="19">
        <v>4280</v>
      </c>
      <c r="D363" s="20" t="s">
        <v>88</v>
      </c>
      <c r="E363" s="20"/>
      <c r="F363" s="20"/>
      <c r="G363" s="5">
        <v>100</v>
      </c>
      <c r="H363" s="5">
        <v>100</v>
      </c>
      <c r="I363" s="5">
        <v>100</v>
      </c>
      <c r="J363" s="5">
        <v>0</v>
      </c>
      <c r="K363" s="5">
        <v>100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</row>
    <row r="364" spans="1:144" s="17" customFormat="1" ht="18" customHeight="1" hidden="1">
      <c r="A364" s="18"/>
      <c r="B364" s="19"/>
      <c r="C364" s="19" t="s">
        <v>67</v>
      </c>
      <c r="D364" s="20" t="s">
        <v>58</v>
      </c>
      <c r="E364" s="20"/>
      <c r="F364" s="20"/>
      <c r="G364" s="5">
        <v>3664</v>
      </c>
      <c r="H364" s="5">
        <v>3664</v>
      </c>
      <c r="I364" s="5">
        <v>3664</v>
      </c>
      <c r="J364" s="5">
        <v>0</v>
      </c>
      <c r="K364" s="5">
        <v>3664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</row>
    <row r="365" spans="1:144" s="17" customFormat="1" ht="39" customHeight="1" hidden="1">
      <c r="A365" s="18"/>
      <c r="B365" s="19"/>
      <c r="C365" s="19" t="s">
        <v>79</v>
      </c>
      <c r="D365" s="20" t="s">
        <v>215</v>
      </c>
      <c r="E365" s="20"/>
      <c r="F365" s="20"/>
      <c r="G365" s="5">
        <v>1560</v>
      </c>
      <c r="H365" s="5">
        <v>1560</v>
      </c>
      <c r="I365" s="5">
        <v>1560</v>
      </c>
      <c r="J365" s="5">
        <v>0</v>
      </c>
      <c r="K365" s="5">
        <v>1560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</row>
    <row r="366" spans="1:144" s="17" customFormat="1" ht="18" customHeight="1" hidden="1">
      <c r="A366" s="18"/>
      <c r="B366" s="19"/>
      <c r="C366" s="19" t="s">
        <v>72</v>
      </c>
      <c r="D366" s="20" t="s">
        <v>89</v>
      </c>
      <c r="E366" s="20"/>
      <c r="F366" s="20"/>
      <c r="G366" s="5">
        <v>400</v>
      </c>
      <c r="H366" s="5">
        <v>400</v>
      </c>
      <c r="I366" s="5">
        <v>400</v>
      </c>
      <c r="J366" s="5">
        <v>0</v>
      </c>
      <c r="K366" s="5">
        <v>400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</row>
    <row r="367" spans="1:144" s="17" customFormat="1" ht="18" customHeight="1" hidden="1">
      <c r="A367" s="18"/>
      <c r="B367" s="19"/>
      <c r="C367" s="19" t="s">
        <v>124</v>
      </c>
      <c r="D367" s="20" t="s">
        <v>132</v>
      </c>
      <c r="E367" s="20"/>
      <c r="F367" s="20"/>
      <c r="G367" s="5">
        <v>2325</v>
      </c>
      <c r="H367" s="5">
        <v>2325</v>
      </c>
      <c r="I367" s="5">
        <v>2325</v>
      </c>
      <c r="J367" s="5">
        <v>0</v>
      </c>
      <c r="K367" s="5">
        <v>2325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</row>
    <row r="368" spans="1:144" s="17" customFormat="1" ht="79.5" customHeight="1" hidden="1">
      <c r="A368" s="18"/>
      <c r="B368" s="19"/>
      <c r="C368" s="19">
        <v>4560</v>
      </c>
      <c r="D368" s="29" t="s">
        <v>225</v>
      </c>
      <c r="E368" s="29"/>
      <c r="F368" s="29"/>
      <c r="G368" s="5">
        <v>624</v>
      </c>
      <c r="H368" s="5">
        <v>624</v>
      </c>
      <c r="I368" s="5">
        <v>624</v>
      </c>
      <c r="J368" s="5">
        <v>0</v>
      </c>
      <c r="K368" s="5">
        <v>624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</row>
    <row r="369" spans="1:144" s="17" customFormat="1" ht="25.5" hidden="1">
      <c r="A369" s="18"/>
      <c r="B369" s="19"/>
      <c r="C369" s="19">
        <v>4610</v>
      </c>
      <c r="D369" s="29" t="s">
        <v>65</v>
      </c>
      <c r="E369" s="29"/>
      <c r="F369" s="29"/>
      <c r="G369" s="5">
        <v>320</v>
      </c>
      <c r="H369" s="5">
        <v>320</v>
      </c>
      <c r="I369" s="5">
        <v>320</v>
      </c>
      <c r="J369" s="5">
        <v>0</v>
      </c>
      <c r="K369" s="5">
        <v>320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</row>
    <row r="370" spans="1:144" s="17" customFormat="1" ht="25.5" hidden="1">
      <c r="A370" s="18"/>
      <c r="B370" s="19"/>
      <c r="C370" s="19" t="s">
        <v>73</v>
      </c>
      <c r="D370" s="20" t="s">
        <v>91</v>
      </c>
      <c r="E370" s="20"/>
      <c r="F370" s="20"/>
      <c r="G370" s="5">
        <v>500</v>
      </c>
      <c r="H370" s="5">
        <v>500</v>
      </c>
      <c r="I370" s="5">
        <v>500</v>
      </c>
      <c r="J370" s="5">
        <v>0</v>
      </c>
      <c r="K370" s="5">
        <v>500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</row>
    <row r="371" spans="1:144" s="17" customFormat="1" ht="74.25" customHeight="1" hidden="1">
      <c r="A371" s="18"/>
      <c r="B371" s="19" t="s">
        <v>28</v>
      </c>
      <c r="C371" s="19"/>
      <c r="D371" s="38" t="s">
        <v>226</v>
      </c>
      <c r="E371" s="38">
        <f>E372</f>
        <v>0</v>
      </c>
      <c r="F371" s="38">
        <f>F372</f>
        <v>0</v>
      </c>
      <c r="G371" s="20">
        <f aca="true" t="shared" si="47" ref="G371:L371">G372</f>
        <v>29400</v>
      </c>
      <c r="H371" s="20">
        <f t="shared" si="47"/>
        <v>29400</v>
      </c>
      <c r="I371" s="20">
        <f t="shared" si="47"/>
        <v>29400</v>
      </c>
      <c r="J371" s="20">
        <f t="shared" si="47"/>
        <v>29400</v>
      </c>
      <c r="K371" s="20">
        <f t="shared" si="47"/>
        <v>0</v>
      </c>
      <c r="L371" s="20">
        <f t="shared" si="47"/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</row>
    <row r="372" spans="1:144" s="17" customFormat="1" ht="18" customHeight="1" hidden="1">
      <c r="A372" s="18"/>
      <c r="B372" s="19"/>
      <c r="C372" s="19">
        <v>4130</v>
      </c>
      <c r="D372" s="20" t="s">
        <v>148</v>
      </c>
      <c r="E372" s="20"/>
      <c r="F372" s="20"/>
      <c r="G372" s="5">
        <v>29400</v>
      </c>
      <c r="H372" s="5">
        <v>29400</v>
      </c>
      <c r="I372" s="5">
        <v>29400</v>
      </c>
      <c r="J372" s="5">
        <v>29400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</row>
    <row r="373" spans="1:144" s="17" customFormat="1" ht="41.25" customHeight="1" hidden="1">
      <c r="A373" s="18"/>
      <c r="B373" s="19" t="s">
        <v>29</v>
      </c>
      <c r="C373" s="19"/>
      <c r="D373" s="20" t="s">
        <v>199</v>
      </c>
      <c r="E373" s="20">
        <f>E374+E375</f>
        <v>0</v>
      </c>
      <c r="F373" s="20">
        <f>F374+F375</f>
        <v>0</v>
      </c>
      <c r="G373" s="20">
        <f aca="true" t="shared" si="48" ref="G373:T373">G374+G375</f>
        <v>130621</v>
      </c>
      <c r="H373" s="20">
        <f t="shared" si="48"/>
        <v>130621</v>
      </c>
      <c r="I373" s="20">
        <f t="shared" si="48"/>
        <v>5000</v>
      </c>
      <c r="J373" s="20">
        <f t="shared" si="48"/>
        <v>0</v>
      </c>
      <c r="K373" s="20">
        <f t="shared" si="48"/>
        <v>5000</v>
      </c>
      <c r="L373" s="20">
        <f t="shared" si="48"/>
        <v>0</v>
      </c>
      <c r="M373" s="20">
        <f t="shared" si="48"/>
        <v>125621</v>
      </c>
      <c r="N373" s="20">
        <f t="shared" si="48"/>
        <v>0</v>
      </c>
      <c r="O373" s="20">
        <f t="shared" si="48"/>
        <v>0</v>
      </c>
      <c r="P373" s="20">
        <f t="shared" si="48"/>
        <v>0</v>
      </c>
      <c r="Q373" s="20">
        <f t="shared" si="48"/>
        <v>0</v>
      </c>
      <c r="R373" s="20">
        <f t="shared" si="48"/>
        <v>0</v>
      </c>
      <c r="S373" s="20">
        <f t="shared" si="48"/>
        <v>0</v>
      </c>
      <c r="T373" s="20">
        <f t="shared" si="48"/>
        <v>0</v>
      </c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</row>
    <row r="374" spans="1:144" s="17" customFormat="1" ht="18" customHeight="1" hidden="1">
      <c r="A374" s="18"/>
      <c r="B374" s="19"/>
      <c r="C374" s="19">
        <v>3110</v>
      </c>
      <c r="D374" s="20" t="s">
        <v>125</v>
      </c>
      <c r="E374" s="20"/>
      <c r="F374" s="20"/>
      <c r="G374" s="5">
        <v>125621</v>
      </c>
      <c r="H374" s="5">
        <v>125621</v>
      </c>
      <c r="I374" s="5">
        <v>0</v>
      </c>
      <c r="J374" s="5">
        <v>0</v>
      </c>
      <c r="K374" s="5">
        <v>0</v>
      </c>
      <c r="L374" s="5">
        <v>0</v>
      </c>
      <c r="M374" s="60">
        <v>125621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5">
        <v>0</v>
      </c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</row>
    <row r="375" spans="1:144" s="17" customFormat="1" ht="18" customHeight="1" hidden="1">
      <c r="A375" s="18"/>
      <c r="B375" s="19"/>
      <c r="C375" s="19">
        <v>4300</v>
      </c>
      <c r="D375" s="20" t="s">
        <v>58</v>
      </c>
      <c r="E375" s="20"/>
      <c r="F375" s="20"/>
      <c r="G375" s="5">
        <v>5000</v>
      </c>
      <c r="H375" s="5">
        <v>5000</v>
      </c>
      <c r="I375" s="5">
        <v>5000</v>
      </c>
      <c r="J375" s="5">
        <v>0</v>
      </c>
      <c r="K375" s="5">
        <v>5000</v>
      </c>
      <c r="L375" s="5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5">
        <v>0</v>
      </c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</row>
    <row r="376" spans="1:144" s="17" customFormat="1" ht="18" customHeight="1" hidden="1">
      <c r="A376" s="18"/>
      <c r="B376" s="19" t="s">
        <v>139</v>
      </c>
      <c r="C376" s="19"/>
      <c r="D376" s="20" t="s">
        <v>149</v>
      </c>
      <c r="E376" s="20"/>
      <c r="F376" s="20"/>
      <c r="G376" s="20">
        <f aca="true" t="shared" si="49" ref="G376:L376">G377</f>
        <v>275000</v>
      </c>
      <c r="H376" s="20">
        <f t="shared" si="49"/>
        <v>275000</v>
      </c>
      <c r="I376" s="20">
        <f t="shared" si="49"/>
        <v>0</v>
      </c>
      <c r="J376" s="20">
        <f t="shared" si="49"/>
        <v>0</v>
      </c>
      <c r="K376" s="20">
        <f t="shared" si="49"/>
        <v>0</v>
      </c>
      <c r="L376" s="20">
        <f t="shared" si="49"/>
        <v>0</v>
      </c>
      <c r="M376" s="61">
        <v>275000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20">
        <v>0</v>
      </c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</row>
    <row r="377" spans="1:144" s="17" customFormat="1" ht="18" customHeight="1" hidden="1">
      <c r="A377" s="18"/>
      <c r="B377" s="19"/>
      <c r="C377" s="19">
        <v>3110</v>
      </c>
      <c r="D377" s="20" t="s">
        <v>125</v>
      </c>
      <c r="E377" s="20"/>
      <c r="F377" s="20"/>
      <c r="G377" s="5">
        <v>275000</v>
      </c>
      <c r="H377" s="5">
        <v>275000</v>
      </c>
      <c r="I377" s="5">
        <v>0</v>
      </c>
      <c r="J377" s="5">
        <v>0</v>
      </c>
      <c r="K377" s="5">
        <v>0</v>
      </c>
      <c r="L377" s="5">
        <v>0</v>
      </c>
      <c r="M377" s="60">
        <v>275000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5">
        <v>0</v>
      </c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</row>
    <row r="378" spans="1:144" s="17" customFormat="1" ht="18" customHeight="1" hidden="1">
      <c r="A378" s="18"/>
      <c r="B378" s="19">
        <v>85216</v>
      </c>
      <c r="C378" s="19"/>
      <c r="D378" s="20" t="s">
        <v>183</v>
      </c>
      <c r="E378" s="20">
        <f>E379+E380</f>
        <v>0</v>
      </c>
      <c r="F378" s="20">
        <f aca="true" t="shared" si="50" ref="F378:T378">F379+F380</f>
        <v>0</v>
      </c>
      <c r="G378" s="20">
        <f t="shared" si="50"/>
        <v>126944</v>
      </c>
      <c r="H378" s="20">
        <f t="shared" si="50"/>
        <v>126944</v>
      </c>
      <c r="I378" s="20">
        <f t="shared" si="50"/>
        <v>0</v>
      </c>
      <c r="J378" s="20">
        <f t="shared" si="50"/>
        <v>0</v>
      </c>
      <c r="K378" s="20">
        <f t="shared" si="50"/>
        <v>0</v>
      </c>
      <c r="L378" s="20">
        <f t="shared" si="50"/>
        <v>344</v>
      </c>
      <c r="M378" s="20">
        <f t="shared" si="50"/>
        <v>126600</v>
      </c>
      <c r="N378" s="20">
        <f t="shared" si="50"/>
        <v>0</v>
      </c>
      <c r="O378" s="20">
        <f t="shared" si="50"/>
        <v>0</v>
      </c>
      <c r="P378" s="20">
        <f t="shared" si="50"/>
        <v>0</v>
      </c>
      <c r="Q378" s="20">
        <f t="shared" si="50"/>
        <v>0</v>
      </c>
      <c r="R378" s="20">
        <f t="shared" si="50"/>
        <v>0</v>
      </c>
      <c r="S378" s="20">
        <f t="shared" si="50"/>
        <v>0</v>
      </c>
      <c r="T378" s="20">
        <f t="shared" si="50"/>
        <v>0</v>
      </c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</row>
    <row r="379" spans="1:144" s="17" customFormat="1" ht="78.75" customHeight="1" hidden="1">
      <c r="A379" s="18"/>
      <c r="B379" s="19"/>
      <c r="C379" s="19">
        <v>2910</v>
      </c>
      <c r="D379" s="20" t="s">
        <v>224</v>
      </c>
      <c r="E379" s="20"/>
      <c r="F379" s="20"/>
      <c r="G379" s="20">
        <v>344</v>
      </c>
      <c r="H379" s="20">
        <v>344</v>
      </c>
      <c r="I379" s="20">
        <v>0</v>
      </c>
      <c r="J379" s="20">
        <v>0</v>
      </c>
      <c r="K379" s="20">
        <v>0</v>
      </c>
      <c r="L379" s="20">
        <v>344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20">
        <v>0</v>
      </c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</row>
    <row r="380" spans="1:144" s="17" customFormat="1" ht="18" customHeight="1" hidden="1">
      <c r="A380" s="18"/>
      <c r="B380" s="19"/>
      <c r="C380" s="19">
        <v>3110</v>
      </c>
      <c r="D380" s="20" t="s">
        <v>125</v>
      </c>
      <c r="E380" s="20"/>
      <c r="F380" s="20"/>
      <c r="G380" s="5">
        <v>126600</v>
      </c>
      <c r="H380" s="5">
        <v>126600</v>
      </c>
      <c r="I380" s="5">
        <v>0</v>
      </c>
      <c r="J380" s="5">
        <v>0</v>
      </c>
      <c r="K380" s="5">
        <v>0</v>
      </c>
      <c r="L380" s="5">
        <v>0</v>
      </c>
      <c r="M380" s="60">
        <v>126600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5">
        <v>0</v>
      </c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</row>
    <row r="381" spans="1:144" s="17" customFormat="1" ht="18" customHeight="1">
      <c r="A381" s="18"/>
      <c r="B381" s="19" t="s">
        <v>30</v>
      </c>
      <c r="C381" s="19"/>
      <c r="D381" s="20" t="s">
        <v>15</v>
      </c>
      <c r="E381" s="20">
        <f>SUM(E382:E398)</f>
        <v>452</v>
      </c>
      <c r="F381" s="20">
        <f>SUM(F382:F398)</f>
        <v>452</v>
      </c>
      <c r="G381" s="20">
        <f aca="true" t="shared" si="51" ref="G381:T381">SUM(G382:G398)</f>
        <v>311515</v>
      </c>
      <c r="H381" s="20">
        <f t="shared" si="51"/>
        <v>311515</v>
      </c>
      <c r="I381" s="20">
        <f t="shared" si="51"/>
        <v>309152</v>
      </c>
      <c r="J381" s="20">
        <f t="shared" si="51"/>
        <v>275701</v>
      </c>
      <c r="K381" s="20">
        <f t="shared" si="51"/>
        <v>33451</v>
      </c>
      <c r="L381" s="20">
        <f t="shared" si="51"/>
        <v>0</v>
      </c>
      <c r="M381" s="20">
        <f t="shared" si="51"/>
        <v>2363</v>
      </c>
      <c r="N381" s="20">
        <f t="shared" si="51"/>
        <v>0</v>
      </c>
      <c r="O381" s="20">
        <f t="shared" si="51"/>
        <v>0</v>
      </c>
      <c r="P381" s="20">
        <f t="shared" si="51"/>
        <v>0</v>
      </c>
      <c r="Q381" s="20">
        <f t="shared" si="51"/>
        <v>0</v>
      </c>
      <c r="R381" s="20">
        <f t="shared" si="51"/>
        <v>0</v>
      </c>
      <c r="S381" s="20">
        <f t="shared" si="51"/>
        <v>0</v>
      </c>
      <c r="T381" s="20">
        <f t="shared" si="51"/>
        <v>0</v>
      </c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</row>
    <row r="382" spans="1:144" s="17" customFormat="1" ht="25.5" hidden="1">
      <c r="A382" s="18"/>
      <c r="B382" s="19"/>
      <c r="C382" s="19" t="s">
        <v>69</v>
      </c>
      <c r="D382" s="20" t="s">
        <v>213</v>
      </c>
      <c r="E382" s="20"/>
      <c r="F382" s="20"/>
      <c r="G382" s="5">
        <v>2363</v>
      </c>
      <c r="H382" s="5">
        <v>2363</v>
      </c>
      <c r="I382" s="5">
        <v>0</v>
      </c>
      <c r="J382" s="5">
        <v>0</v>
      </c>
      <c r="K382" s="5">
        <v>0</v>
      </c>
      <c r="L382" s="5">
        <v>0</v>
      </c>
      <c r="M382" s="60">
        <v>2363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5">
        <v>0</v>
      </c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</row>
    <row r="383" spans="1:144" s="17" customFormat="1" ht="18" customHeight="1" hidden="1">
      <c r="A383" s="18"/>
      <c r="B383" s="19"/>
      <c r="C383" s="19">
        <v>4010</v>
      </c>
      <c r="D383" s="20" t="s">
        <v>85</v>
      </c>
      <c r="E383" s="20"/>
      <c r="F383" s="20"/>
      <c r="G383" s="5">
        <v>215057</v>
      </c>
      <c r="H383" s="5">
        <v>215057</v>
      </c>
      <c r="I383" s="5">
        <v>215057</v>
      </c>
      <c r="J383" s="5">
        <v>215057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</row>
    <row r="384" spans="1:144" s="17" customFormat="1" ht="18" customHeight="1" hidden="1">
      <c r="A384" s="18"/>
      <c r="B384" s="19"/>
      <c r="C384" s="19">
        <v>4040</v>
      </c>
      <c r="D384" s="20" t="s">
        <v>86</v>
      </c>
      <c r="E384" s="20"/>
      <c r="F384" s="20"/>
      <c r="G384" s="5">
        <v>19089</v>
      </c>
      <c r="H384" s="5">
        <v>19089</v>
      </c>
      <c r="I384" s="5">
        <v>19089</v>
      </c>
      <c r="J384" s="5">
        <v>19089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</row>
    <row r="385" spans="1:144" s="17" customFormat="1" ht="18" customHeight="1" hidden="1">
      <c r="A385" s="18"/>
      <c r="B385" s="19"/>
      <c r="C385" s="19">
        <v>4110</v>
      </c>
      <c r="D385" s="20" t="s">
        <v>54</v>
      </c>
      <c r="E385" s="20"/>
      <c r="F385" s="20"/>
      <c r="G385" s="5">
        <v>35815</v>
      </c>
      <c r="H385" s="5">
        <v>35815</v>
      </c>
      <c r="I385" s="5">
        <v>35815</v>
      </c>
      <c r="J385" s="5">
        <v>35815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</row>
    <row r="386" spans="1:144" s="17" customFormat="1" ht="18" customHeight="1" hidden="1">
      <c r="A386" s="18"/>
      <c r="B386" s="19"/>
      <c r="C386" s="19">
        <v>4120</v>
      </c>
      <c r="D386" s="20" t="s">
        <v>87</v>
      </c>
      <c r="E386" s="20"/>
      <c r="F386" s="20"/>
      <c r="G386" s="5">
        <v>5740</v>
      </c>
      <c r="H386" s="5">
        <v>5740</v>
      </c>
      <c r="I386" s="5">
        <v>5740</v>
      </c>
      <c r="J386" s="5">
        <v>5740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</row>
    <row r="387" spans="1:144" s="17" customFormat="1" ht="18" customHeight="1" hidden="1">
      <c r="A387" s="18"/>
      <c r="B387" s="19"/>
      <c r="C387" s="19">
        <v>4170</v>
      </c>
      <c r="D387" s="20" t="s">
        <v>55</v>
      </c>
      <c r="E387" s="20"/>
      <c r="F387" s="20"/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</row>
    <row r="388" spans="1:144" s="17" customFormat="1" ht="18" customHeight="1">
      <c r="A388" s="18"/>
      <c r="B388" s="19"/>
      <c r="C388" s="19">
        <v>4210</v>
      </c>
      <c r="D388" s="20" t="s">
        <v>56</v>
      </c>
      <c r="E388" s="20"/>
      <c r="F388" s="20">
        <v>452</v>
      </c>
      <c r="G388" s="5">
        <v>8629</v>
      </c>
      <c r="H388" s="5">
        <v>8629</v>
      </c>
      <c r="I388" s="5">
        <v>8629</v>
      </c>
      <c r="J388" s="5">
        <v>0</v>
      </c>
      <c r="K388" s="5">
        <v>8629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</row>
    <row r="389" spans="1:144" s="17" customFormat="1" ht="18" customHeight="1" hidden="1">
      <c r="A389" s="18"/>
      <c r="B389" s="19"/>
      <c r="C389" s="19">
        <v>4270</v>
      </c>
      <c r="D389" s="20" t="s">
        <v>57</v>
      </c>
      <c r="E389" s="20"/>
      <c r="F389" s="20"/>
      <c r="G389" s="5">
        <v>1000</v>
      </c>
      <c r="H389" s="5">
        <v>1000</v>
      </c>
      <c r="I389" s="5">
        <v>1000</v>
      </c>
      <c r="J389" s="5">
        <v>0</v>
      </c>
      <c r="K389" s="5">
        <v>1000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</row>
    <row r="390" spans="1:144" s="17" customFormat="1" ht="18" customHeight="1" hidden="1">
      <c r="A390" s="18"/>
      <c r="B390" s="19"/>
      <c r="C390" s="19" t="s">
        <v>71</v>
      </c>
      <c r="D390" s="20" t="s">
        <v>88</v>
      </c>
      <c r="E390" s="20"/>
      <c r="F390" s="20"/>
      <c r="G390" s="5">
        <v>500</v>
      </c>
      <c r="H390" s="5">
        <v>500</v>
      </c>
      <c r="I390" s="5">
        <v>500</v>
      </c>
      <c r="J390" s="5">
        <v>0</v>
      </c>
      <c r="K390" s="5">
        <v>500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</row>
    <row r="391" spans="1:144" s="17" customFormat="1" ht="18" customHeight="1" hidden="1">
      <c r="A391" s="18"/>
      <c r="B391" s="19"/>
      <c r="C391" s="19">
        <v>4300</v>
      </c>
      <c r="D391" s="20" t="s">
        <v>58</v>
      </c>
      <c r="E391" s="20"/>
      <c r="F391" s="20"/>
      <c r="G391" s="5">
        <v>5360</v>
      </c>
      <c r="H391" s="5">
        <v>5360</v>
      </c>
      <c r="I391" s="5">
        <v>5360</v>
      </c>
      <c r="J391" s="5">
        <v>0</v>
      </c>
      <c r="K391" s="5">
        <v>5360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</row>
    <row r="392" spans="1:144" s="17" customFormat="1" ht="18" customHeight="1" hidden="1">
      <c r="A392" s="18"/>
      <c r="B392" s="19"/>
      <c r="C392" s="19" t="s">
        <v>78</v>
      </c>
      <c r="D392" s="20" t="s">
        <v>216</v>
      </c>
      <c r="E392" s="20"/>
      <c r="F392" s="20"/>
      <c r="G392" s="5">
        <v>948</v>
      </c>
      <c r="H392" s="5">
        <v>948</v>
      </c>
      <c r="I392" s="5">
        <v>948</v>
      </c>
      <c r="J392" s="5">
        <v>0</v>
      </c>
      <c r="K392" s="5">
        <v>948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</row>
    <row r="393" spans="1:144" s="17" customFormat="1" ht="39" customHeight="1" hidden="1">
      <c r="A393" s="18"/>
      <c r="B393" s="19"/>
      <c r="C393" s="19" t="s">
        <v>79</v>
      </c>
      <c r="D393" s="20" t="s">
        <v>215</v>
      </c>
      <c r="E393" s="20"/>
      <c r="F393" s="20"/>
      <c r="G393" s="5">
        <v>1560</v>
      </c>
      <c r="H393" s="5">
        <v>1560</v>
      </c>
      <c r="I393" s="5">
        <v>1560</v>
      </c>
      <c r="J393" s="5">
        <v>0</v>
      </c>
      <c r="K393" s="5">
        <v>1560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</row>
    <row r="394" spans="1:144" s="17" customFormat="1" ht="18" customHeight="1" hidden="1">
      <c r="A394" s="18"/>
      <c r="B394" s="19"/>
      <c r="C394" s="19">
        <v>4410</v>
      </c>
      <c r="D394" s="20" t="s">
        <v>89</v>
      </c>
      <c r="E394" s="20"/>
      <c r="F394" s="20"/>
      <c r="G394" s="5">
        <v>3125</v>
      </c>
      <c r="H394" s="5">
        <v>3125</v>
      </c>
      <c r="I394" s="5">
        <v>3125</v>
      </c>
      <c r="J394" s="5">
        <v>0</v>
      </c>
      <c r="K394" s="5">
        <v>3125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</row>
    <row r="395" spans="1:144" s="17" customFormat="1" ht="18" customHeight="1">
      <c r="A395" s="18"/>
      <c r="B395" s="19"/>
      <c r="C395" s="19">
        <v>4430</v>
      </c>
      <c r="D395" s="20" t="s">
        <v>59</v>
      </c>
      <c r="E395" s="20">
        <v>452</v>
      </c>
      <c r="F395" s="20"/>
      <c r="G395" s="5">
        <v>952</v>
      </c>
      <c r="H395" s="5">
        <v>952</v>
      </c>
      <c r="I395" s="5">
        <v>952</v>
      </c>
      <c r="J395" s="5">
        <v>0</v>
      </c>
      <c r="K395" s="5">
        <v>952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</row>
    <row r="396" spans="1:144" s="17" customFormat="1" ht="18" customHeight="1" hidden="1">
      <c r="A396" s="18"/>
      <c r="B396" s="19"/>
      <c r="C396" s="19">
        <v>4440</v>
      </c>
      <c r="D396" s="20" t="s">
        <v>90</v>
      </c>
      <c r="E396" s="20"/>
      <c r="F396" s="20"/>
      <c r="G396" s="5">
        <v>9240</v>
      </c>
      <c r="H396" s="5">
        <v>9240</v>
      </c>
      <c r="I396" s="5">
        <v>9240</v>
      </c>
      <c r="J396" s="5">
        <v>0</v>
      </c>
      <c r="K396" s="5">
        <v>9240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</row>
    <row r="397" spans="1:144" s="17" customFormat="1" ht="18" customHeight="1" hidden="1">
      <c r="A397" s="18"/>
      <c r="B397" s="19"/>
      <c r="C397" s="19">
        <v>4480</v>
      </c>
      <c r="D397" s="20" t="s">
        <v>10</v>
      </c>
      <c r="E397" s="20"/>
      <c r="F397" s="20"/>
      <c r="G397" s="5">
        <v>737</v>
      </c>
      <c r="H397" s="5">
        <v>737</v>
      </c>
      <c r="I397" s="5">
        <v>737</v>
      </c>
      <c r="J397" s="5">
        <v>0</v>
      </c>
      <c r="K397" s="5">
        <v>737</v>
      </c>
      <c r="L397" s="5"/>
      <c r="M397" s="5"/>
      <c r="N397" s="5"/>
      <c r="O397" s="5"/>
      <c r="P397" s="5"/>
      <c r="Q397" s="5"/>
      <c r="R397" s="5"/>
      <c r="S397" s="5"/>
      <c r="T397" s="5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</row>
    <row r="398" spans="1:144" s="17" customFormat="1" ht="25.5" hidden="1">
      <c r="A398" s="18"/>
      <c r="B398" s="19"/>
      <c r="C398" s="19" t="s">
        <v>73</v>
      </c>
      <c r="D398" s="20" t="s">
        <v>91</v>
      </c>
      <c r="E398" s="20"/>
      <c r="F398" s="20"/>
      <c r="G398" s="5">
        <v>1400</v>
      </c>
      <c r="H398" s="5">
        <v>1400</v>
      </c>
      <c r="I398" s="5">
        <v>1400</v>
      </c>
      <c r="J398" s="5">
        <v>0</v>
      </c>
      <c r="K398" s="5">
        <v>1400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</row>
    <row r="399" spans="1:144" s="17" customFormat="1" ht="39.75" customHeight="1" hidden="1">
      <c r="A399" s="18"/>
      <c r="B399" s="19" t="s">
        <v>38</v>
      </c>
      <c r="C399" s="19"/>
      <c r="D399" s="20" t="s">
        <v>37</v>
      </c>
      <c r="E399" s="20">
        <f>SUM(E400:E404)</f>
        <v>0</v>
      </c>
      <c r="F399" s="20">
        <f>SUM(F400:F404)</f>
        <v>0</v>
      </c>
      <c r="G399" s="20">
        <f aca="true" t="shared" si="52" ref="G399:T399">SUM(G400:G404)</f>
        <v>9384</v>
      </c>
      <c r="H399" s="20">
        <f t="shared" si="52"/>
        <v>9384</v>
      </c>
      <c r="I399" s="20">
        <f t="shared" si="52"/>
        <v>9384</v>
      </c>
      <c r="J399" s="20">
        <f t="shared" si="52"/>
        <v>0</v>
      </c>
      <c r="K399" s="20">
        <f t="shared" si="52"/>
        <v>9384</v>
      </c>
      <c r="L399" s="20">
        <f t="shared" si="52"/>
        <v>0</v>
      </c>
      <c r="M399" s="20">
        <f t="shared" si="52"/>
        <v>0</v>
      </c>
      <c r="N399" s="20">
        <f t="shared" si="52"/>
        <v>0</v>
      </c>
      <c r="O399" s="20">
        <f t="shared" si="52"/>
        <v>0</v>
      </c>
      <c r="P399" s="20">
        <f t="shared" si="52"/>
        <v>0</v>
      </c>
      <c r="Q399" s="20">
        <f t="shared" si="52"/>
        <v>0</v>
      </c>
      <c r="R399" s="20">
        <f t="shared" si="52"/>
        <v>0</v>
      </c>
      <c r="S399" s="20">
        <f t="shared" si="52"/>
        <v>0</v>
      </c>
      <c r="T399" s="20">
        <f t="shared" si="52"/>
        <v>0</v>
      </c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</row>
    <row r="400" spans="1:144" s="17" customFormat="1" ht="18" customHeight="1" hidden="1">
      <c r="A400" s="18"/>
      <c r="B400" s="19"/>
      <c r="C400" s="19" t="s">
        <v>70</v>
      </c>
      <c r="D400" s="20" t="s">
        <v>56</v>
      </c>
      <c r="E400" s="20"/>
      <c r="F400" s="20"/>
      <c r="G400" s="5">
        <v>3500</v>
      </c>
      <c r="H400" s="5">
        <v>3500</v>
      </c>
      <c r="I400" s="5">
        <v>3500</v>
      </c>
      <c r="J400" s="5">
        <v>0</v>
      </c>
      <c r="K400" s="5">
        <v>3500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</row>
    <row r="401" spans="1:144" s="17" customFormat="1" ht="18" customHeight="1" hidden="1">
      <c r="A401" s="18"/>
      <c r="B401" s="19"/>
      <c r="C401" s="19">
        <v>4260</v>
      </c>
      <c r="D401" s="20" t="s">
        <v>64</v>
      </c>
      <c r="E401" s="20"/>
      <c r="F401" s="20"/>
      <c r="G401" s="5">
        <v>5054</v>
      </c>
      <c r="H401" s="5">
        <v>5054</v>
      </c>
      <c r="I401" s="5">
        <v>5054</v>
      </c>
      <c r="J401" s="5">
        <v>0</v>
      </c>
      <c r="K401" s="5">
        <v>5054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</row>
    <row r="402" spans="1:144" s="17" customFormat="1" ht="18" customHeight="1" hidden="1">
      <c r="A402" s="18"/>
      <c r="B402" s="19"/>
      <c r="C402" s="19">
        <v>4270</v>
      </c>
      <c r="D402" s="20" t="s">
        <v>57</v>
      </c>
      <c r="E402" s="20"/>
      <c r="F402" s="20"/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</row>
    <row r="403" spans="1:144" s="17" customFormat="1" ht="18" customHeight="1" hidden="1">
      <c r="A403" s="18"/>
      <c r="B403" s="19"/>
      <c r="C403" s="19" t="s">
        <v>67</v>
      </c>
      <c r="D403" s="20" t="s">
        <v>58</v>
      </c>
      <c r="E403" s="20"/>
      <c r="F403" s="20"/>
      <c r="G403" s="5">
        <v>350</v>
      </c>
      <c r="H403" s="5">
        <v>350</v>
      </c>
      <c r="I403" s="5">
        <v>350</v>
      </c>
      <c r="J403" s="5">
        <v>0</v>
      </c>
      <c r="K403" s="5">
        <v>350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</row>
    <row r="404" spans="1:144" s="17" customFormat="1" ht="38.25" hidden="1">
      <c r="A404" s="18"/>
      <c r="B404" s="19"/>
      <c r="C404" s="19">
        <v>4370</v>
      </c>
      <c r="D404" s="20" t="s">
        <v>215</v>
      </c>
      <c r="E404" s="20"/>
      <c r="F404" s="20"/>
      <c r="G404" s="5">
        <v>480</v>
      </c>
      <c r="H404" s="5">
        <v>480</v>
      </c>
      <c r="I404" s="5">
        <v>480</v>
      </c>
      <c r="J404" s="5">
        <v>0</v>
      </c>
      <c r="K404" s="5">
        <v>480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</row>
    <row r="405" spans="1:144" s="17" customFormat="1" ht="26.25" customHeight="1" hidden="1">
      <c r="A405" s="18"/>
      <c r="B405" s="19" t="s">
        <v>32</v>
      </c>
      <c r="C405" s="19"/>
      <c r="D405" s="20" t="s">
        <v>33</v>
      </c>
      <c r="E405" s="20">
        <f>SUM(E406:E414)</f>
        <v>0</v>
      </c>
      <c r="F405" s="20">
        <f>SUM(F406:F414)</f>
        <v>0</v>
      </c>
      <c r="G405" s="5">
        <f aca="true" t="shared" si="53" ref="G405:T405">SUM(G406:G414)</f>
        <v>75976</v>
      </c>
      <c r="H405" s="5">
        <f t="shared" si="53"/>
        <v>75976</v>
      </c>
      <c r="I405" s="5">
        <f t="shared" si="53"/>
        <v>75451</v>
      </c>
      <c r="J405" s="5">
        <f t="shared" si="53"/>
        <v>72590</v>
      </c>
      <c r="K405" s="5">
        <f t="shared" si="53"/>
        <v>2861</v>
      </c>
      <c r="L405" s="5">
        <f t="shared" si="53"/>
        <v>0</v>
      </c>
      <c r="M405" s="5">
        <f t="shared" si="53"/>
        <v>525</v>
      </c>
      <c r="N405" s="5">
        <f t="shared" si="53"/>
        <v>0</v>
      </c>
      <c r="O405" s="5">
        <f t="shared" si="53"/>
        <v>0</v>
      </c>
      <c r="P405" s="5">
        <f t="shared" si="53"/>
        <v>0</v>
      </c>
      <c r="Q405" s="5">
        <f t="shared" si="53"/>
        <v>0</v>
      </c>
      <c r="R405" s="5">
        <f t="shared" si="53"/>
        <v>0</v>
      </c>
      <c r="S405" s="5">
        <f t="shared" si="53"/>
        <v>0</v>
      </c>
      <c r="T405" s="5">
        <f t="shared" si="53"/>
        <v>0</v>
      </c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</row>
    <row r="406" spans="1:144" s="17" customFormat="1" ht="27.75" customHeight="1" hidden="1">
      <c r="A406" s="18"/>
      <c r="B406" s="19"/>
      <c r="C406" s="19" t="s">
        <v>69</v>
      </c>
      <c r="D406" s="20" t="s">
        <v>213</v>
      </c>
      <c r="E406" s="20"/>
      <c r="F406" s="20"/>
      <c r="G406" s="5">
        <v>525</v>
      </c>
      <c r="H406" s="5">
        <v>525</v>
      </c>
      <c r="I406" s="5">
        <v>0</v>
      </c>
      <c r="J406" s="5">
        <v>0</v>
      </c>
      <c r="K406" s="5">
        <v>0</v>
      </c>
      <c r="L406" s="5">
        <v>0</v>
      </c>
      <c r="M406" s="60">
        <v>525</v>
      </c>
      <c r="N406" s="60">
        <v>0</v>
      </c>
      <c r="O406" s="60">
        <v>0</v>
      </c>
      <c r="P406" s="60">
        <v>0</v>
      </c>
      <c r="Q406" s="60">
        <v>0</v>
      </c>
      <c r="R406" s="60">
        <v>0</v>
      </c>
      <c r="S406" s="60">
        <v>0</v>
      </c>
      <c r="T406" s="5">
        <v>0</v>
      </c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</row>
    <row r="407" spans="1:144" s="17" customFormat="1" ht="18" customHeight="1" hidden="1">
      <c r="A407" s="18"/>
      <c r="B407" s="19"/>
      <c r="C407" s="19">
        <v>4010</v>
      </c>
      <c r="D407" s="20" t="s">
        <v>85</v>
      </c>
      <c r="E407" s="20"/>
      <c r="F407" s="20"/>
      <c r="G407" s="5">
        <v>36279</v>
      </c>
      <c r="H407" s="5">
        <v>36279</v>
      </c>
      <c r="I407" s="5">
        <v>36279</v>
      </c>
      <c r="J407" s="5">
        <v>36279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</row>
    <row r="408" spans="1:144" s="17" customFormat="1" ht="18" customHeight="1" hidden="1">
      <c r="A408" s="18"/>
      <c r="B408" s="19"/>
      <c r="C408" s="19">
        <v>4040</v>
      </c>
      <c r="D408" s="20" t="s">
        <v>86</v>
      </c>
      <c r="E408" s="20"/>
      <c r="F408" s="20"/>
      <c r="G408" s="5">
        <v>2880</v>
      </c>
      <c r="H408" s="5">
        <v>2880</v>
      </c>
      <c r="I408" s="5">
        <v>2880</v>
      </c>
      <c r="J408" s="5">
        <v>2880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</row>
    <row r="409" spans="1:144" s="17" customFormat="1" ht="18" customHeight="1" hidden="1">
      <c r="A409" s="18"/>
      <c r="B409" s="19"/>
      <c r="C409" s="19">
        <v>4110</v>
      </c>
      <c r="D409" s="20" t="s">
        <v>54</v>
      </c>
      <c r="E409" s="20"/>
      <c r="F409" s="20"/>
      <c r="G409" s="5">
        <v>5969</v>
      </c>
      <c r="H409" s="5">
        <v>5969</v>
      </c>
      <c r="I409" s="5">
        <v>5969</v>
      </c>
      <c r="J409" s="5">
        <v>5969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</row>
    <row r="410" spans="1:144" s="17" customFormat="1" ht="18" customHeight="1" hidden="1">
      <c r="A410" s="18"/>
      <c r="B410" s="19"/>
      <c r="C410" s="19">
        <v>4120</v>
      </c>
      <c r="D410" s="20" t="s">
        <v>87</v>
      </c>
      <c r="E410" s="20"/>
      <c r="F410" s="20"/>
      <c r="G410" s="5">
        <v>962</v>
      </c>
      <c r="H410" s="5">
        <v>962</v>
      </c>
      <c r="I410" s="5">
        <v>962</v>
      </c>
      <c r="J410" s="5">
        <v>962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</row>
    <row r="411" spans="1:144" s="17" customFormat="1" ht="18" customHeight="1" hidden="1">
      <c r="A411" s="18"/>
      <c r="B411" s="19"/>
      <c r="C411" s="19" t="s">
        <v>51</v>
      </c>
      <c r="D411" s="20" t="s">
        <v>55</v>
      </c>
      <c r="E411" s="20"/>
      <c r="F411" s="20"/>
      <c r="G411" s="2">
        <v>26500</v>
      </c>
      <c r="H411" s="5">
        <v>26500</v>
      </c>
      <c r="I411" s="5">
        <v>26500</v>
      </c>
      <c r="J411" s="5">
        <v>26500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</row>
    <row r="412" spans="1:144" s="17" customFormat="1" ht="18" customHeight="1" hidden="1">
      <c r="A412" s="18"/>
      <c r="B412" s="19"/>
      <c r="C412" s="19">
        <v>4210</v>
      </c>
      <c r="D412" s="20" t="s">
        <v>56</v>
      </c>
      <c r="E412" s="20"/>
      <c r="F412" s="20"/>
      <c r="G412" s="5">
        <v>330</v>
      </c>
      <c r="H412" s="5">
        <v>330</v>
      </c>
      <c r="I412" s="5">
        <v>330</v>
      </c>
      <c r="J412" s="5">
        <v>0</v>
      </c>
      <c r="K412" s="5">
        <v>330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</row>
    <row r="413" spans="1:144" s="17" customFormat="1" ht="18" customHeight="1" hidden="1">
      <c r="A413" s="18"/>
      <c r="B413" s="19"/>
      <c r="C413" s="19" t="s">
        <v>71</v>
      </c>
      <c r="D413" s="20" t="s">
        <v>88</v>
      </c>
      <c r="E413" s="20"/>
      <c r="F413" s="20"/>
      <c r="G413" s="5">
        <v>160</v>
      </c>
      <c r="H413" s="5">
        <v>160</v>
      </c>
      <c r="I413" s="5">
        <v>160</v>
      </c>
      <c r="J413" s="5">
        <v>0</v>
      </c>
      <c r="K413" s="5">
        <v>160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</row>
    <row r="414" spans="1:144" s="17" customFormat="1" ht="18" customHeight="1" hidden="1">
      <c r="A414" s="18"/>
      <c r="B414" s="19"/>
      <c r="C414" s="19">
        <v>4440</v>
      </c>
      <c r="D414" s="20" t="s">
        <v>90</v>
      </c>
      <c r="E414" s="20"/>
      <c r="F414" s="20"/>
      <c r="G414" s="5">
        <v>2371</v>
      </c>
      <c r="H414" s="5">
        <v>2371</v>
      </c>
      <c r="I414" s="5">
        <v>2371</v>
      </c>
      <c r="J414" s="5">
        <v>0</v>
      </c>
      <c r="K414" s="5">
        <v>2371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</row>
    <row r="415" spans="1:144" s="17" customFormat="1" ht="18" customHeight="1" hidden="1">
      <c r="A415" s="18"/>
      <c r="B415" s="19">
        <v>85278</v>
      </c>
      <c r="C415" s="19"/>
      <c r="D415" s="20" t="s">
        <v>166</v>
      </c>
      <c r="E415" s="20"/>
      <c r="F415" s="20"/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</row>
    <row r="416" spans="1:144" s="17" customFormat="1" ht="18" customHeight="1" hidden="1">
      <c r="A416" s="18"/>
      <c r="B416" s="19" t="s">
        <v>31</v>
      </c>
      <c r="C416" s="19"/>
      <c r="D416" s="20" t="s">
        <v>6</v>
      </c>
      <c r="E416" s="20"/>
      <c r="F416" s="20"/>
      <c r="G416" s="20">
        <f>SUM(G417:G420)</f>
        <v>127800</v>
      </c>
      <c r="H416" s="20">
        <f>SUM(H417:H420)</f>
        <v>127800</v>
      </c>
      <c r="I416" s="20">
        <f aca="true" t="shared" si="54" ref="I416:N416">SUM(I417:I420)</f>
        <v>0</v>
      </c>
      <c r="J416" s="20">
        <f t="shared" si="54"/>
        <v>0</v>
      </c>
      <c r="K416" s="20">
        <f t="shared" si="54"/>
        <v>0</v>
      </c>
      <c r="L416" s="20">
        <f t="shared" si="54"/>
        <v>0</v>
      </c>
      <c r="M416" s="20">
        <f t="shared" si="54"/>
        <v>127800</v>
      </c>
      <c r="N416" s="20">
        <f t="shared" si="54"/>
        <v>0</v>
      </c>
      <c r="O416" s="60">
        <v>0</v>
      </c>
      <c r="P416" s="60">
        <v>0</v>
      </c>
      <c r="Q416" s="60">
        <v>0</v>
      </c>
      <c r="R416" s="60">
        <v>0</v>
      </c>
      <c r="S416" s="60">
        <v>0</v>
      </c>
      <c r="T416" s="5">
        <v>0</v>
      </c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</row>
    <row r="417" spans="1:144" s="17" customFormat="1" ht="18" customHeight="1" hidden="1">
      <c r="A417" s="18"/>
      <c r="B417" s="19"/>
      <c r="C417" s="19">
        <v>3110</v>
      </c>
      <c r="D417" s="20" t="s">
        <v>125</v>
      </c>
      <c r="E417" s="20"/>
      <c r="F417" s="20"/>
      <c r="G417" s="5">
        <v>127800</v>
      </c>
      <c r="H417" s="5">
        <v>127800</v>
      </c>
      <c r="I417" s="5">
        <v>0</v>
      </c>
      <c r="J417" s="5">
        <v>0</v>
      </c>
      <c r="K417" s="5">
        <v>0</v>
      </c>
      <c r="L417" s="5">
        <v>0</v>
      </c>
      <c r="M417" s="60">
        <v>127800</v>
      </c>
      <c r="N417" s="60">
        <v>0</v>
      </c>
      <c r="O417" s="60">
        <v>0</v>
      </c>
      <c r="P417" s="60">
        <v>0</v>
      </c>
      <c r="Q417" s="60">
        <v>0</v>
      </c>
      <c r="R417" s="60">
        <v>0</v>
      </c>
      <c r="S417" s="60">
        <v>0</v>
      </c>
      <c r="T417" s="5">
        <v>0</v>
      </c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</row>
    <row r="418" spans="1:144" s="17" customFormat="1" ht="12.75" hidden="1">
      <c r="A418" s="18"/>
      <c r="B418" s="19"/>
      <c r="C418" s="19">
        <v>4210</v>
      </c>
      <c r="D418" s="20" t="s">
        <v>56</v>
      </c>
      <c r="E418" s="20"/>
      <c r="F418" s="20"/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</row>
    <row r="419" spans="1:144" s="17" customFormat="1" ht="12.75" hidden="1">
      <c r="A419" s="18"/>
      <c r="B419" s="19"/>
      <c r="C419" s="19">
        <v>4220</v>
      </c>
      <c r="D419" s="20" t="s">
        <v>180</v>
      </c>
      <c r="E419" s="20"/>
      <c r="F419" s="20"/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</row>
    <row r="420" spans="1:144" s="17" customFormat="1" ht="12.75" hidden="1">
      <c r="A420" s="18"/>
      <c r="B420" s="19"/>
      <c r="C420" s="19"/>
      <c r="D420" s="20"/>
      <c r="E420" s="20"/>
      <c r="F420" s="2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</row>
    <row r="421" spans="1:144" s="43" customFormat="1" ht="30" customHeight="1" hidden="1">
      <c r="A421" s="52">
        <v>853</v>
      </c>
      <c r="B421" s="42"/>
      <c r="C421" s="42"/>
      <c r="D421" s="24" t="s">
        <v>175</v>
      </c>
      <c r="E421" s="24">
        <f>E422</f>
        <v>0</v>
      </c>
      <c r="F421" s="24">
        <f aca="true" t="shared" si="55" ref="F421:T421">F422</f>
        <v>0</v>
      </c>
      <c r="G421" s="24">
        <f t="shared" si="55"/>
        <v>196560</v>
      </c>
      <c r="H421" s="24">
        <f t="shared" si="55"/>
        <v>196560</v>
      </c>
      <c r="I421" s="24">
        <f t="shared" si="55"/>
        <v>24</v>
      </c>
      <c r="J421" s="24">
        <f t="shared" si="55"/>
        <v>13</v>
      </c>
      <c r="K421" s="24">
        <f t="shared" si="55"/>
        <v>11</v>
      </c>
      <c r="L421" s="24">
        <f t="shared" si="55"/>
        <v>0</v>
      </c>
      <c r="M421" s="24">
        <f t="shared" si="55"/>
        <v>0</v>
      </c>
      <c r="N421" s="24">
        <f t="shared" si="55"/>
        <v>196536</v>
      </c>
      <c r="O421" s="24">
        <f t="shared" si="55"/>
        <v>0</v>
      </c>
      <c r="P421" s="24">
        <f t="shared" si="55"/>
        <v>0</v>
      </c>
      <c r="Q421" s="24">
        <f t="shared" si="55"/>
        <v>0</v>
      </c>
      <c r="R421" s="24">
        <f t="shared" si="55"/>
        <v>0</v>
      </c>
      <c r="S421" s="24">
        <f t="shared" si="55"/>
        <v>0</v>
      </c>
      <c r="T421" s="24">
        <f t="shared" si="55"/>
        <v>0</v>
      </c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</row>
    <row r="422" spans="1:144" s="39" customFormat="1" ht="21" customHeight="1" hidden="1">
      <c r="A422" s="18"/>
      <c r="B422" s="19">
        <v>85395</v>
      </c>
      <c r="C422" s="19"/>
      <c r="D422" s="20" t="s">
        <v>6</v>
      </c>
      <c r="E422" s="20">
        <f>SUM(E423:E451)</f>
        <v>0</v>
      </c>
      <c r="F422" s="20">
        <f aca="true" t="shared" si="56" ref="F422:T422">SUM(F423:F451)</f>
        <v>0</v>
      </c>
      <c r="G422" s="20">
        <f t="shared" si="56"/>
        <v>196560</v>
      </c>
      <c r="H422" s="20">
        <f t="shared" si="56"/>
        <v>196560</v>
      </c>
      <c r="I422" s="20">
        <f t="shared" si="56"/>
        <v>24</v>
      </c>
      <c r="J422" s="20">
        <f t="shared" si="56"/>
        <v>13</v>
      </c>
      <c r="K422" s="20">
        <f t="shared" si="56"/>
        <v>11</v>
      </c>
      <c r="L422" s="20">
        <f t="shared" si="56"/>
        <v>0</v>
      </c>
      <c r="M422" s="20">
        <f t="shared" si="56"/>
        <v>0</v>
      </c>
      <c r="N422" s="20">
        <f t="shared" si="56"/>
        <v>196536</v>
      </c>
      <c r="O422" s="20">
        <f t="shared" si="56"/>
        <v>0</v>
      </c>
      <c r="P422" s="20">
        <f t="shared" si="56"/>
        <v>0</v>
      </c>
      <c r="Q422" s="20">
        <f t="shared" si="56"/>
        <v>0</v>
      </c>
      <c r="R422" s="20">
        <f t="shared" si="56"/>
        <v>0</v>
      </c>
      <c r="S422" s="20">
        <f t="shared" si="56"/>
        <v>0</v>
      </c>
      <c r="T422" s="20">
        <f t="shared" si="56"/>
        <v>0</v>
      </c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</row>
    <row r="423" spans="1:144" s="39" customFormat="1" ht="25.5" hidden="1">
      <c r="A423" s="18"/>
      <c r="B423" s="19"/>
      <c r="C423" s="19">
        <v>2917</v>
      </c>
      <c r="D423" s="20" t="s">
        <v>176</v>
      </c>
      <c r="E423" s="20"/>
      <c r="F423" s="20"/>
      <c r="G423" s="20">
        <v>60</v>
      </c>
      <c r="H423" s="20">
        <v>60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60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</row>
    <row r="424" spans="1:144" s="39" customFormat="1" ht="25.5" hidden="1">
      <c r="A424" s="18"/>
      <c r="B424" s="19"/>
      <c r="C424" s="19">
        <v>2919</v>
      </c>
      <c r="D424" s="20" t="s">
        <v>176</v>
      </c>
      <c r="E424" s="20"/>
      <c r="F424" s="20"/>
      <c r="G424" s="20">
        <v>11</v>
      </c>
      <c r="H424" s="20">
        <v>11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11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</row>
    <row r="425" spans="1:144" s="39" customFormat="1" ht="18" customHeight="1" hidden="1">
      <c r="A425" s="18"/>
      <c r="B425" s="19"/>
      <c r="C425" s="19">
        <v>3119</v>
      </c>
      <c r="D425" s="20" t="s">
        <v>125</v>
      </c>
      <c r="E425" s="20"/>
      <c r="F425" s="20"/>
      <c r="G425" s="20">
        <v>15379</v>
      </c>
      <c r="H425" s="20">
        <v>15379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15379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</row>
    <row r="426" spans="1:144" s="39" customFormat="1" ht="18" customHeight="1" hidden="1">
      <c r="A426" s="18"/>
      <c r="B426" s="19"/>
      <c r="C426" s="19">
        <v>4010</v>
      </c>
      <c r="D426" s="20" t="s">
        <v>85</v>
      </c>
      <c r="E426" s="20"/>
      <c r="F426" s="20"/>
      <c r="G426" s="20">
        <v>8</v>
      </c>
      <c r="H426" s="20">
        <v>8</v>
      </c>
      <c r="I426" s="20">
        <v>8</v>
      </c>
      <c r="J426" s="20">
        <v>8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</row>
    <row r="427" spans="1:144" s="39" customFormat="1" ht="25.5" hidden="1">
      <c r="A427" s="18"/>
      <c r="B427" s="19"/>
      <c r="C427" s="19">
        <v>4017</v>
      </c>
      <c r="D427" s="20" t="s">
        <v>85</v>
      </c>
      <c r="E427" s="20"/>
      <c r="F427" s="20"/>
      <c r="G427" s="20">
        <v>46359</v>
      </c>
      <c r="H427" s="20">
        <v>46359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46359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</row>
    <row r="428" spans="1:144" s="39" customFormat="1" ht="25.5" hidden="1">
      <c r="A428" s="18"/>
      <c r="B428" s="19"/>
      <c r="C428" s="19">
        <v>4019</v>
      </c>
      <c r="D428" s="20" t="s">
        <v>85</v>
      </c>
      <c r="E428" s="20"/>
      <c r="F428" s="20"/>
      <c r="G428" s="20">
        <v>3043</v>
      </c>
      <c r="H428" s="20">
        <v>3043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3043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</row>
    <row r="429" spans="1:144" s="39" customFormat="1" ht="18" customHeight="1" hidden="1">
      <c r="A429" s="18"/>
      <c r="B429" s="19"/>
      <c r="C429" s="19">
        <v>4117</v>
      </c>
      <c r="D429" s="20" t="s">
        <v>54</v>
      </c>
      <c r="E429" s="20"/>
      <c r="F429" s="20"/>
      <c r="G429" s="20">
        <v>7325</v>
      </c>
      <c r="H429" s="20">
        <v>7325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7325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</row>
    <row r="430" spans="1:144" s="39" customFormat="1" ht="18" customHeight="1" hidden="1">
      <c r="A430" s="18"/>
      <c r="B430" s="19"/>
      <c r="C430" s="19">
        <v>4119</v>
      </c>
      <c r="D430" s="20" t="s">
        <v>54</v>
      </c>
      <c r="E430" s="20"/>
      <c r="F430" s="20"/>
      <c r="G430" s="5">
        <v>507</v>
      </c>
      <c r="H430" s="5">
        <v>507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507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</row>
    <row r="431" spans="1:144" s="39" customFormat="1" ht="18" customHeight="1" hidden="1">
      <c r="A431" s="18"/>
      <c r="B431" s="19"/>
      <c r="C431" s="19">
        <v>4127</v>
      </c>
      <c r="D431" s="20" t="s">
        <v>87</v>
      </c>
      <c r="E431" s="20"/>
      <c r="F431" s="20"/>
      <c r="G431" s="5">
        <v>1136</v>
      </c>
      <c r="H431" s="5">
        <v>1136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1136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</row>
    <row r="432" spans="1:144" s="39" customFormat="1" ht="18" customHeight="1" hidden="1">
      <c r="A432" s="18"/>
      <c r="B432" s="19"/>
      <c r="C432" s="19">
        <v>4129</v>
      </c>
      <c r="D432" s="20" t="s">
        <v>87</v>
      </c>
      <c r="E432" s="20"/>
      <c r="F432" s="20"/>
      <c r="G432" s="5">
        <v>75</v>
      </c>
      <c r="H432" s="5">
        <v>75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75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</row>
    <row r="433" spans="1:144" s="39" customFormat="1" ht="18" customHeight="1" hidden="1">
      <c r="A433" s="18"/>
      <c r="B433" s="19"/>
      <c r="C433" s="19">
        <v>4170</v>
      </c>
      <c r="D433" s="20" t="s">
        <v>55</v>
      </c>
      <c r="E433" s="20"/>
      <c r="F433" s="20"/>
      <c r="G433" s="5">
        <v>5</v>
      </c>
      <c r="H433" s="5">
        <v>5</v>
      </c>
      <c r="I433" s="5">
        <v>5</v>
      </c>
      <c r="J433" s="5">
        <v>5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</row>
    <row r="434" spans="1:144" s="39" customFormat="1" ht="18" customHeight="1" hidden="1">
      <c r="A434" s="18"/>
      <c r="B434" s="19"/>
      <c r="C434" s="19">
        <v>4177</v>
      </c>
      <c r="D434" s="20" t="s">
        <v>55</v>
      </c>
      <c r="E434" s="20"/>
      <c r="F434" s="20"/>
      <c r="G434" s="5">
        <v>13581</v>
      </c>
      <c r="H434" s="5">
        <v>13581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13581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</row>
    <row r="435" spans="1:144" s="39" customFormat="1" ht="18" customHeight="1" hidden="1">
      <c r="A435" s="18"/>
      <c r="B435" s="19"/>
      <c r="C435" s="19">
        <v>4179</v>
      </c>
      <c r="D435" s="20" t="s">
        <v>55</v>
      </c>
      <c r="E435" s="20"/>
      <c r="F435" s="20"/>
      <c r="G435" s="5">
        <v>1340</v>
      </c>
      <c r="H435" s="5">
        <v>1340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1340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</row>
    <row r="436" spans="1:144" s="39" customFormat="1" ht="18" customHeight="1" hidden="1">
      <c r="A436" s="18"/>
      <c r="B436" s="19"/>
      <c r="C436" s="19">
        <v>4217</v>
      </c>
      <c r="D436" s="20" t="s">
        <v>56</v>
      </c>
      <c r="E436" s="20"/>
      <c r="F436" s="20"/>
      <c r="G436" s="5">
        <v>17538</v>
      </c>
      <c r="H436" s="5">
        <v>17538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17538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</row>
    <row r="437" spans="1:144" s="39" customFormat="1" ht="18" customHeight="1" hidden="1">
      <c r="A437" s="18"/>
      <c r="B437" s="19"/>
      <c r="C437" s="19">
        <v>4219</v>
      </c>
      <c r="D437" s="20" t="s">
        <v>56</v>
      </c>
      <c r="E437" s="20"/>
      <c r="F437" s="20"/>
      <c r="G437" s="5">
        <v>1811</v>
      </c>
      <c r="H437" s="5">
        <v>1811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1811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</row>
    <row r="438" spans="1:144" s="39" customFormat="1" ht="18" customHeight="1" hidden="1">
      <c r="A438" s="18"/>
      <c r="B438" s="19"/>
      <c r="C438" s="19">
        <v>4220</v>
      </c>
      <c r="D438" s="20" t="s">
        <v>130</v>
      </c>
      <c r="E438" s="20"/>
      <c r="F438" s="20"/>
      <c r="G438" s="5">
        <v>3</v>
      </c>
      <c r="H438" s="5">
        <v>3</v>
      </c>
      <c r="I438" s="5">
        <v>3</v>
      </c>
      <c r="J438" s="5">
        <v>0</v>
      </c>
      <c r="K438" s="5">
        <v>3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</row>
    <row r="439" spans="1:144" s="39" customFormat="1" ht="18" customHeight="1" hidden="1">
      <c r="A439" s="18"/>
      <c r="B439" s="19"/>
      <c r="C439" s="19">
        <v>4227</v>
      </c>
      <c r="D439" s="20" t="s">
        <v>130</v>
      </c>
      <c r="E439" s="20"/>
      <c r="F439" s="20"/>
      <c r="G439" s="5">
        <v>740</v>
      </c>
      <c r="H439" s="5">
        <v>740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740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</row>
    <row r="440" spans="1:144" s="39" customFormat="1" ht="18" customHeight="1" hidden="1">
      <c r="A440" s="18"/>
      <c r="B440" s="19"/>
      <c r="C440" s="19">
        <v>4229</v>
      </c>
      <c r="D440" s="20" t="s">
        <v>130</v>
      </c>
      <c r="E440" s="20"/>
      <c r="F440" s="20"/>
      <c r="G440" s="5">
        <v>61</v>
      </c>
      <c r="H440" s="5">
        <v>61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61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</row>
    <row r="441" spans="1:144" s="39" customFormat="1" ht="18" customHeight="1" hidden="1">
      <c r="A441" s="18"/>
      <c r="B441" s="19"/>
      <c r="C441" s="19">
        <v>4287</v>
      </c>
      <c r="D441" s="20" t="s">
        <v>88</v>
      </c>
      <c r="E441" s="20"/>
      <c r="F441" s="20"/>
      <c r="G441" s="5">
        <v>665</v>
      </c>
      <c r="H441" s="5">
        <v>665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665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</row>
    <row r="442" spans="1:144" s="39" customFormat="1" ht="18" customHeight="1" hidden="1">
      <c r="A442" s="18"/>
      <c r="B442" s="19"/>
      <c r="C442" s="19">
        <v>4289</v>
      </c>
      <c r="D442" s="20" t="s">
        <v>88</v>
      </c>
      <c r="E442" s="20"/>
      <c r="F442" s="20"/>
      <c r="G442" s="5">
        <v>36</v>
      </c>
      <c r="H442" s="5">
        <v>36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36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</row>
    <row r="443" spans="1:144" s="39" customFormat="1" ht="18" customHeight="1" hidden="1">
      <c r="A443" s="18"/>
      <c r="B443" s="19"/>
      <c r="C443" s="19">
        <v>4307</v>
      </c>
      <c r="D443" s="20" t="s">
        <v>58</v>
      </c>
      <c r="E443" s="20"/>
      <c r="F443" s="20"/>
      <c r="G443" s="5">
        <v>77019</v>
      </c>
      <c r="H443" s="5">
        <v>77019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77019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</row>
    <row r="444" spans="1:144" s="39" customFormat="1" ht="18" customHeight="1" hidden="1">
      <c r="A444" s="18"/>
      <c r="B444" s="19"/>
      <c r="C444" s="19">
        <v>4309</v>
      </c>
      <c r="D444" s="20" t="s">
        <v>58</v>
      </c>
      <c r="E444" s="20"/>
      <c r="F444" s="20"/>
      <c r="G444" s="5">
        <v>7078</v>
      </c>
      <c r="H444" s="5">
        <v>7078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7078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</row>
    <row r="445" spans="1:144" s="39" customFormat="1" ht="39" customHeight="1" hidden="1">
      <c r="A445" s="18"/>
      <c r="B445" s="19"/>
      <c r="C445" s="19">
        <v>4367</v>
      </c>
      <c r="D445" s="20" t="s">
        <v>210</v>
      </c>
      <c r="E445" s="20"/>
      <c r="F445" s="20"/>
      <c r="G445" s="5">
        <v>940</v>
      </c>
      <c r="H445" s="5">
        <v>940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940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</row>
    <row r="446" spans="1:144" s="39" customFormat="1" ht="39.75" customHeight="1" hidden="1">
      <c r="A446" s="18"/>
      <c r="B446" s="19"/>
      <c r="C446" s="19">
        <v>4369</v>
      </c>
      <c r="D446" s="20" t="s">
        <v>210</v>
      </c>
      <c r="E446" s="20"/>
      <c r="F446" s="20"/>
      <c r="G446" s="5">
        <v>49</v>
      </c>
      <c r="H446" s="5">
        <v>49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49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</row>
    <row r="447" spans="1:144" s="39" customFormat="1" ht="18" customHeight="1" hidden="1">
      <c r="A447" s="18"/>
      <c r="B447" s="19"/>
      <c r="C447" s="19">
        <v>4417</v>
      </c>
      <c r="D447" s="20" t="s">
        <v>89</v>
      </c>
      <c r="E447" s="20"/>
      <c r="F447" s="20"/>
      <c r="G447" s="5">
        <v>662</v>
      </c>
      <c r="H447" s="5">
        <v>662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662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</row>
    <row r="448" spans="1:144" s="39" customFormat="1" ht="18" customHeight="1" hidden="1">
      <c r="A448" s="18"/>
      <c r="B448" s="19"/>
      <c r="C448" s="19">
        <v>4419</v>
      </c>
      <c r="D448" s="20" t="s">
        <v>89</v>
      </c>
      <c r="E448" s="20"/>
      <c r="F448" s="20"/>
      <c r="G448" s="5">
        <v>35</v>
      </c>
      <c r="H448" s="5">
        <v>35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35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</row>
    <row r="449" spans="1:144" s="39" customFormat="1" ht="18" customHeight="1" hidden="1">
      <c r="A449" s="18"/>
      <c r="B449" s="19"/>
      <c r="C449" s="19">
        <v>4447</v>
      </c>
      <c r="D449" s="20" t="s">
        <v>132</v>
      </c>
      <c r="E449" s="20"/>
      <c r="F449" s="20"/>
      <c r="G449" s="5">
        <v>1031</v>
      </c>
      <c r="H449" s="5">
        <v>1031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1031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</row>
    <row r="450" spans="1:144" s="39" customFormat="1" ht="18" customHeight="1" hidden="1">
      <c r="A450" s="18"/>
      <c r="B450" s="19"/>
      <c r="C450" s="19">
        <v>4449</v>
      </c>
      <c r="D450" s="20" t="s">
        <v>132</v>
      </c>
      <c r="E450" s="20"/>
      <c r="F450" s="20"/>
      <c r="G450" s="5">
        <v>55</v>
      </c>
      <c r="H450" s="5">
        <v>55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55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</row>
    <row r="451" spans="1:144" s="39" customFormat="1" ht="38.25" hidden="1">
      <c r="A451" s="18"/>
      <c r="B451" s="19"/>
      <c r="C451" s="19">
        <v>4560</v>
      </c>
      <c r="D451" s="20" t="s">
        <v>182</v>
      </c>
      <c r="E451" s="20"/>
      <c r="F451" s="20"/>
      <c r="G451" s="5">
        <v>8</v>
      </c>
      <c r="H451" s="5">
        <v>8</v>
      </c>
      <c r="I451" s="5">
        <v>8</v>
      </c>
      <c r="J451" s="5">
        <v>0</v>
      </c>
      <c r="K451" s="5">
        <v>8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</row>
    <row r="452" spans="1:144" s="39" customFormat="1" ht="9.75" customHeight="1">
      <c r="A452" s="40"/>
      <c r="B452" s="50"/>
      <c r="C452" s="50"/>
      <c r="D452" s="51"/>
      <c r="E452" s="51"/>
      <c r="F452" s="51"/>
      <c r="G452" s="69"/>
      <c r="H452" s="33"/>
      <c r="I452" s="33"/>
      <c r="J452" s="33"/>
      <c r="K452" s="33"/>
      <c r="L452" s="33"/>
      <c r="M452" s="33"/>
      <c r="N452" s="33"/>
      <c r="O452" s="33"/>
      <c r="P452" s="33"/>
      <c r="Q452" s="29"/>
      <c r="R452" s="17"/>
      <c r="S452" s="17"/>
      <c r="T452" s="17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</row>
    <row r="453" spans="1:144" s="39" customFormat="1" ht="14.25" customHeight="1" hidden="1">
      <c r="A453" s="40"/>
      <c r="B453" s="50"/>
      <c r="C453" s="50"/>
      <c r="D453" s="51"/>
      <c r="E453" s="51"/>
      <c r="F453" s="51"/>
      <c r="G453" s="69"/>
      <c r="H453" s="33"/>
      <c r="I453" s="33"/>
      <c r="J453" s="33"/>
      <c r="K453" s="33"/>
      <c r="L453" s="33"/>
      <c r="M453" s="33"/>
      <c r="N453" s="33"/>
      <c r="O453" s="33"/>
      <c r="P453" s="33"/>
      <c r="Q453" s="29"/>
      <c r="R453" s="17"/>
      <c r="S453" s="17"/>
      <c r="T453" s="17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</row>
    <row r="454" spans="1:144" s="17" customFormat="1" ht="21" customHeight="1">
      <c r="A454" s="14">
        <v>854</v>
      </c>
      <c r="B454" s="15"/>
      <c r="C454" s="15"/>
      <c r="D454" s="16" t="s">
        <v>16</v>
      </c>
      <c r="E454" s="16">
        <f>E455+E470+E476+E479</f>
        <v>3</v>
      </c>
      <c r="F454" s="16">
        <f>F455+F470+F476+F479</f>
        <v>3</v>
      </c>
      <c r="G454" s="16">
        <f>G455+G470+G476+G479</f>
        <v>221914</v>
      </c>
      <c r="H454" s="82">
        <f>H455+H470+H476+H479</f>
        <v>221914</v>
      </c>
      <c r="I454" s="82">
        <f aca="true" t="shared" si="57" ref="I454:O454">I455+I470+I476+I479</f>
        <v>147444</v>
      </c>
      <c r="J454" s="82">
        <f t="shared" si="57"/>
        <v>128284</v>
      </c>
      <c r="K454" s="82">
        <f t="shared" si="57"/>
        <v>19160</v>
      </c>
      <c r="L454" s="82">
        <f t="shared" si="57"/>
        <v>0</v>
      </c>
      <c r="M454" s="82">
        <f t="shared" si="57"/>
        <v>74470</v>
      </c>
      <c r="N454" s="82">
        <f t="shared" si="57"/>
        <v>0</v>
      </c>
      <c r="O454" s="82">
        <f t="shared" si="57"/>
        <v>0</v>
      </c>
      <c r="P454" s="82">
        <f>P455+P470+P476+P479</f>
        <v>0</v>
      </c>
      <c r="Q454" s="82">
        <f>Q455+Q470+Q476+Q479</f>
        <v>0</v>
      </c>
      <c r="R454" s="82">
        <f>R455+R470+R476+R479</f>
        <v>0</v>
      </c>
      <c r="S454" s="82">
        <f>S455+S470+S476+S479</f>
        <v>0</v>
      </c>
      <c r="T454" s="82">
        <f>T455+T470+T476+T479</f>
        <v>0</v>
      </c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</row>
    <row r="455" spans="1:144" s="17" customFormat="1" ht="18" customHeight="1">
      <c r="A455" s="18"/>
      <c r="B455" s="19">
        <v>85401</v>
      </c>
      <c r="C455" s="19"/>
      <c r="D455" s="20" t="s">
        <v>172</v>
      </c>
      <c r="E455" s="20">
        <f>SUM(E456:E469)</f>
        <v>3</v>
      </c>
      <c r="F455" s="20">
        <f>SUM(F456:F469)</f>
        <v>3</v>
      </c>
      <c r="G455" s="20">
        <f>SUM(G456:G469)</f>
        <v>131946</v>
      </c>
      <c r="H455" s="85">
        <f aca="true" t="shared" si="58" ref="H455:T455">SUM(H456:H469)</f>
        <v>131946</v>
      </c>
      <c r="I455" s="85">
        <f t="shared" si="58"/>
        <v>131511</v>
      </c>
      <c r="J455" s="85">
        <f t="shared" si="58"/>
        <v>119151</v>
      </c>
      <c r="K455" s="85">
        <f t="shared" si="58"/>
        <v>12360</v>
      </c>
      <c r="L455" s="85">
        <f t="shared" si="58"/>
        <v>0</v>
      </c>
      <c r="M455" s="85">
        <f t="shared" si="58"/>
        <v>435</v>
      </c>
      <c r="N455" s="85">
        <f t="shared" si="58"/>
        <v>0</v>
      </c>
      <c r="O455" s="85">
        <f t="shared" si="58"/>
        <v>0</v>
      </c>
      <c r="P455" s="85">
        <f t="shared" si="58"/>
        <v>0</v>
      </c>
      <c r="Q455" s="85">
        <f t="shared" si="58"/>
        <v>0</v>
      </c>
      <c r="R455" s="85">
        <f t="shared" si="58"/>
        <v>0</v>
      </c>
      <c r="S455" s="85">
        <f t="shared" si="58"/>
        <v>0</v>
      </c>
      <c r="T455" s="85">
        <f t="shared" si="58"/>
        <v>0</v>
      </c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</row>
    <row r="456" spans="1:144" s="17" customFormat="1" ht="26.25" customHeight="1" hidden="1">
      <c r="A456" s="18"/>
      <c r="B456" s="19"/>
      <c r="C456" s="19">
        <v>3020</v>
      </c>
      <c r="D456" s="20" t="s">
        <v>213</v>
      </c>
      <c r="E456" s="20"/>
      <c r="F456" s="20"/>
      <c r="G456" s="5">
        <v>435</v>
      </c>
      <c r="H456" s="84">
        <v>435</v>
      </c>
      <c r="I456" s="84">
        <v>0</v>
      </c>
      <c r="J456" s="84">
        <v>0</v>
      </c>
      <c r="K456" s="84">
        <v>0</v>
      </c>
      <c r="L456" s="84">
        <v>0</v>
      </c>
      <c r="M456" s="86">
        <v>435</v>
      </c>
      <c r="N456" s="86">
        <v>0</v>
      </c>
      <c r="O456" s="86">
        <v>0</v>
      </c>
      <c r="P456" s="86">
        <v>0</v>
      </c>
      <c r="Q456" s="86">
        <v>0</v>
      </c>
      <c r="R456" s="86">
        <v>0</v>
      </c>
      <c r="S456" s="86">
        <v>0</v>
      </c>
      <c r="T456" s="84">
        <v>0</v>
      </c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</row>
    <row r="457" spans="1:144" s="17" customFormat="1" ht="18" customHeight="1" hidden="1">
      <c r="A457" s="18"/>
      <c r="B457" s="19"/>
      <c r="C457" s="19">
        <v>4010</v>
      </c>
      <c r="D457" s="20" t="s">
        <v>85</v>
      </c>
      <c r="E457" s="20"/>
      <c r="F457" s="20"/>
      <c r="G457" s="5">
        <v>93826</v>
      </c>
      <c r="H457" s="5">
        <v>93826</v>
      </c>
      <c r="I457" s="5">
        <v>93826</v>
      </c>
      <c r="J457" s="5">
        <v>93826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</row>
    <row r="458" spans="1:144" s="17" customFormat="1" ht="18" customHeight="1">
      <c r="A458" s="18"/>
      <c r="B458" s="19"/>
      <c r="C458" s="19">
        <v>4040</v>
      </c>
      <c r="D458" s="20" t="s">
        <v>86</v>
      </c>
      <c r="E458" s="20"/>
      <c r="F458" s="20">
        <v>3</v>
      </c>
      <c r="G458" s="5">
        <v>7450</v>
      </c>
      <c r="H458" s="5">
        <v>7450</v>
      </c>
      <c r="I458" s="5">
        <v>7450</v>
      </c>
      <c r="J458" s="5">
        <v>7450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</row>
    <row r="459" spans="1:144" s="17" customFormat="1" ht="18" customHeight="1" hidden="1">
      <c r="A459" s="18"/>
      <c r="B459" s="19"/>
      <c r="C459" s="19">
        <v>4110</v>
      </c>
      <c r="D459" s="20" t="s">
        <v>54</v>
      </c>
      <c r="E459" s="20"/>
      <c r="F459" s="20"/>
      <c r="G459" s="5">
        <v>15392</v>
      </c>
      <c r="H459" s="5">
        <v>15392</v>
      </c>
      <c r="I459" s="5">
        <v>15392</v>
      </c>
      <c r="J459" s="5">
        <v>15392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</row>
    <row r="460" spans="1:144" s="17" customFormat="1" ht="18" customHeight="1" hidden="1">
      <c r="A460" s="18"/>
      <c r="B460" s="19"/>
      <c r="C460" s="19">
        <v>4120</v>
      </c>
      <c r="D460" s="20" t="s">
        <v>87</v>
      </c>
      <c r="E460" s="20"/>
      <c r="F460" s="20"/>
      <c r="G460" s="5">
        <v>2483</v>
      </c>
      <c r="H460" s="5">
        <v>2483</v>
      </c>
      <c r="I460" s="5">
        <v>2483</v>
      </c>
      <c r="J460" s="5">
        <v>2483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</row>
    <row r="461" spans="1:144" s="17" customFormat="1" ht="18" customHeight="1" hidden="1">
      <c r="A461" s="18"/>
      <c r="B461" s="19"/>
      <c r="C461" s="19">
        <v>4170</v>
      </c>
      <c r="D461" s="20" t="s">
        <v>55</v>
      </c>
      <c r="E461" s="20"/>
      <c r="F461" s="20"/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</row>
    <row r="462" spans="1:144" s="17" customFormat="1" ht="18" customHeight="1" hidden="1">
      <c r="A462" s="18"/>
      <c r="B462" s="19"/>
      <c r="C462" s="19">
        <v>4210</v>
      </c>
      <c r="D462" s="20" t="s">
        <v>56</v>
      </c>
      <c r="E462" s="20"/>
      <c r="F462" s="20"/>
      <c r="G462" s="5">
        <v>2100</v>
      </c>
      <c r="H462" s="5">
        <v>2100</v>
      </c>
      <c r="I462" s="5">
        <v>2100</v>
      </c>
      <c r="J462" s="5">
        <v>0</v>
      </c>
      <c r="K462" s="5">
        <v>2100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</row>
    <row r="463" spans="1:144" s="17" customFormat="1" ht="27" customHeight="1" hidden="1">
      <c r="A463" s="18"/>
      <c r="B463" s="19"/>
      <c r="C463" s="19" t="s">
        <v>76</v>
      </c>
      <c r="D463" s="20" t="s">
        <v>214</v>
      </c>
      <c r="E463" s="20"/>
      <c r="F463" s="20"/>
      <c r="G463" s="5">
        <v>200</v>
      </c>
      <c r="H463" s="5">
        <v>200</v>
      </c>
      <c r="I463" s="5">
        <v>200</v>
      </c>
      <c r="J463" s="5">
        <v>0</v>
      </c>
      <c r="K463" s="5">
        <v>200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</row>
    <row r="464" spans="1:144" s="17" customFormat="1" ht="28.5" customHeight="1" hidden="1">
      <c r="A464" s="18"/>
      <c r="B464" s="19"/>
      <c r="C464" s="19">
        <v>4240</v>
      </c>
      <c r="D464" s="20" t="s">
        <v>128</v>
      </c>
      <c r="E464" s="20"/>
      <c r="F464" s="20"/>
      <c r="G464" s="5">
        <v>1000</v>
      </c>
      <c r="H464" s="5">
        <v>1000</v>
      </c>
      <c r="I464" s="5">
        <v>1000</v>
      </c>
      <c r="J464" s="5">
        <v>0</v>
      </c>
      <c r="K464" s="5">
        <v>1000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</row>
    <row r="465" spans="1:144" s="17" customFormat="1" ht="18" customHeight="1" hidden="1">
      <c r="A465" s="18"/>
      <c r="B465" s="19"/>
      <c r="C465" s="19" t="s">
        <v>62</v>
      </c>
      <c r="D465" s="20" t="s">
        <v>57</v>
      </c>
      <c r="E465" s="20"/>
      <c r="F465" s="20"/>
      <c r="G465" s="5">
        <v>500</v>
      </c>
      <c r="H465" s="5">
        <v>500</v>
      </c>
      <c r="I465" s="5">
        <v>500</v>
      </c>
      <c r="J465" s="5">
        <v>0</v>
      </c>
      <c r="K465" s="5">
        <v>500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</row>
    <row r="466" spans="1:144" s="17" customFormat="1" ht="18" customHeight="1" hidden="1">
      <c r="A466" s="18"/>
      <c r="B466" s="19"/>
      <c r="C466" s="19" t="s">
        <v>71</v>
      </c>
      <c r="D466" s="20" t="s">
        <v>88</v>
      </c>
      <c r="E466" s="20"/>
      <c r="F466" s="20"/>
      <c r="G466" s="5">
        <v>70</v>
      </c>
      <c r="H466" s="5">
        <v>70</v>
      </c>
      <c r="I466" s="5">
        <v>70</v>
      </c>
      <c r="J466" s="5">
        <v>0</v>
      </c>
      <c r="K466" s="5">
        <v>70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</row>
    <row r="467" spans="1:144" s="17" customFormat="1" ht="18" customHeight="1" hidden="1">
      <c r="A467" s="18"/>
      <c r="B467" s="19"/>
      <c r="C467" s="19">
        <v>4300</v>
      </c>
      <c r="D467" s="20" t="s">
        <v>58</v>
      </c>
      <c r="E467" s="20"/>
      <c r="F467" s="20"/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</row>
    <row r="468" spans="1:144" s="17" customFormat="1" ht="18" customHeight="1">
      <c r="A468" s="18"/>
      <c r="B468" s="19"/>
      <c r="C468" s="19">
        <v>4440</v>
      </c>
      <c r="D468" s="20" t="s">
        <v>90</v>
      </c>
      <c r="E468" s="20">
        <v>3</v>
      </c>
      <c r="F468" s="122"/>
      <c r="G468" s="5">
        <v>8440</v>
      </c>
      <c r="H468" s="5">
        <v>8440</v>
      </c>
      <c r="I468" s="5">
        <v>8440</v>
      </c>
      <c r="J468" s="5">
        <v>0</v>
      </c>
      <c r="K468" s="5">
        <v>8440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</row>
    <row r="469" spans="1:144" s="17" customFormat="1" ht="25.5" hidden="1">
      <c r="A469" s="18"/>
      <c r="B469" s="19"/>
      <c r="C469" s="19">
        <v>4700</v>
      </c>
      <c r="D469" s="20" t="s">
        <v>91</v>
      </c>
      <c r="E469" s="20"/>
      <c r="F469" s="122"/>
      <c r="G469" s="5">
        <v>50</v>
      </c>
      <c r="H469" s="5">
        <v>50</v>
      </c>
      <c r="I469" s="5">
        <v>50</v>
      </c>
      <c r="J469" s="5">
        <v>0</v>
      </c>
      <c r="K469" s="5">
        <v>50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</row>
    <row r="470" spans="1:144" s="17" customFormat="1" ht="24" customHeight="1" hidden="1">
      <c r="A470" s="18"/>
      <c r="B470" s="19">
        <v>85404</v>
      </c>
      <c r="C470" s="19"/>
      <c r="D470" s="20" t="s">
        <v>177</v>
      </c>
      <c r="E470" s="20">
        <f>SUM(E471:E475)</f>
        <v>0</v>
      </c>
      <c r="F470" s="122">
        <f>SUM(F471:F475)</f>
        <v>0</v>
      </c>
      <c r="G470" s="20">
        <f aca="true" t="shared" si="59" ref="G470:T470">SUM(G471:G475)</f>
        <v>12233</v>
      </c>
      <c r="H470" s="20">
        <f t="shared" si="59"/>
        <v>12233</v>
      </c>
      <c r="I470" s="20">
        <f t="shared" si="59"/>
        <v>12233</v>
      </c>
      <c r="J470" s="20">
        <f t="shared" si="59"/>
        <v>9133</v>
      </c>
      <c r="K470" s="20">
        <f t="shared" si="59"/>
        <v>3100</v>
      </c>
      <c r="L470" s="20">
        <f t="shared" si="59"/>
        <v>0</v>
      </c>
      <c r="M470" s="20">
        <f t="shared" si="59"/>
        <v>0</v>
      </c>
      <c r="N470" s="20">
        <f t="shared" si="59"/>
        <v>0</v>
      </c>
      <c r="O470" s="20">
        <f t="shared" si="59"/>
        <v>0</v>
      </c>
      <c r="P470" s="20">
        <f t="shared" si="59"/>
        <v>0</v>
      </c>
      <c r="Q470" s="20">
        <f t="shared" si="59"/>
        <v>0</v>
      </c>
      <c r="R470" s="20">
        <f t="shared" si="59"/>
        <v>0</v>
      </c>
      <c r="S470" s="20">
        <f t="shared" si="59"/>
        <v>0</v>
      </c>
      <c r="T470" s="20">
        <f t="shared" si="59"/>
        <v>0</v>
      </c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</row>
    <row r="471" spans="1:144" s="17" customFormat="1" ht="18" customHeight="1" hidden="1">
      <c r="A471" s="18"/>
      <c r="B471" s="19"/>
      <c r="C471" s="19">
        <v>4010</v>
      </c>
      <c r="D471" s="20" t="s">
        <v>85</v>
      </c>
      <c r="E471" s="20"/>
      <c r="F471" s="122"/>
      <c r="G471" s="5">
        <v>7298</v>
      </c>
      <c r="H471" s="5">
        <v>7298</v>
      </c>
      <c r="I471" s="5">
        <v>7298</v>
      </c>
      <c r="J471" s="5">
        <v>7298</v>
      </c>
      <c r="K471" s="5">
        <v>0</v>
      </c>
      <c r="L471" s="5">
        <v>0</v>
      </c>
      <c r="M471" s="60">
        <v>0</v>
      </c>
      <c r="N471" s="60">
        <v>0</v>
      </c>
      <c r="O471" s="60">
        <v>0</v>
      </c>
      <c r="P471" s="60">
        <v>0</v>
      </c>
      <c r="Q471" s="5">
        <v>0</v>
      </c>
      <c r="R471" s="17">
        <v>0</v>
      </c>
      <c r="S471" s="17">
        <v>0</v>
      </c>
      <c r="T471" s="17">
        <v>0</v>
      </c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</row>
    <row r="472" spans="1:144" s="17" customFormat="1" ht="18" customHeight="1" hidden="1">
      <c r="A472" s="18"/>
      <c r="B472" s="19"/>
      <c r="C472" s="19">
        <v>4040</v>
      </c>
      <c r="D472" s="20" t="s">
        <v>86</v>
      </c>
      <c r="E472" s="20"/>
      <c r="F472" s="122"/>
      <c r="G472" s="5">
        <v>471</v>
      </c>
      <c r="H472" s="5">
        <v>471</v>
      </c>
      <c r="I472" s="5">
        <v>471</v>
      </c>
      <c r="J472" s="5">
        <v>471</v>
      </c>
      <c r="K472" s="5">
        <v>0</v>
      </c>
      <c r="L472" s="5">
        <v>0</v>
      </c>
      <c r="M472" s="60">
        <v>0</v>
      </c>
      <c r="N472" s="60">
        <v>0</v>
      </c>
      <c r="O472" s="60">
        <v>0</v>
      </c>
      <c r="P472" s="60">
        <v>0</v>
      </c>
      <c r="Q472" s="5">
        <v>0</v>
      </c>
      <c r="R472" s="17">
        <v>0</v>
      </c>
      <c r="S472" s="17">
        <v>0</v>
      </c>
      <c r="T472" s="17">
        <v>0</v>
      </c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</row>
    <row r="473" spans="1:144" s="17" customFormat="1" ht="18" customHeight="1" hidden="1">
      <c r="A473" s="18"/>
      <c r="B473" s="19"/>
      <c r="C473" s="19">
        <v>4110</v>
      </c>
      <c r="D473" s="20" t="s">
        <v>54</v>
      </c>
      <c r="E473" s="20"/>
      <c r="F473" s="122"/>
      <c r="G473" s="5">
        <v>1174</v>
      </c>
      <c r="H473" s="5">
        <v>1174</v>
      </c>
      <c r="I473" s="5">
        <v>1174</v>
      </c>
      <c r="J473" s="5">
        <v>1174</v>
      </c>
      <c r="K473" s="5">
        <v>0</v>
      </c>
      <c r="L473" s="5">
        <v>0</v>
      </c>
      <c r="M473" s="60">
        <v>0</v>
      </c>
      <c r="N473" s="60">
        <v>0</v>
      </c>
      <c r="O473" s="60">
        <v>0</v>
      </c>
      <c r="P473" s="60">
        <v>0</v>
      </c>
      <c r="Q473" s="5">
        <v>0</v>
      </c>
      <c r="R473" s="17">
        <v>0</v>
      </c>
      <c r="S473" s="17">
        <v>0</v>
      </c>
      <c r="T473" s="17">
        <v>0</v>
      </c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</row>
    <row r="474" spans="1:144" s="17" customFormat="1" ht="18" customHeight="1" hidden="1">
      <c r="A474" s="18"/>
      <c r="B474" s="19"/>
      <c r="C474" s="19">
        <v>4120</v>
      </c>
      <c r="D474" s="20" t="s">
        <v>87</v>
      </c>
      <c r="E474" s="20"/>
      <c r="F474" s="122"/>
      <c r="G474" s="5">
        <v>190</v>
      </c>
      <c r="H474" s="5">
        <v>190</v>
      </c>
      <c r="I474" s="5">
        <v>190</v>
      </c>
      <c r="J474" s="5">
        <v>190</v>
      </c>
      <c r="K474" s="5">
        <v>0</v>
      </c>
      <c r="L474" s="5">
        <v>0</v>
      </c>
      <c r="M474" s="60">
        <v>0</v>
      </c>
      <c r="N474" s="60">
        <v>0</v>
      </c>
      <c r="O474" s="60">
        <v>0</v>
      </c>
      <c r="P474" s="60">
        <v>0</v>
      </c>
      <c r="Q474" s="5">
        <v>0</v>
      </c>
      <c r="R474" s="17">
        <v>0</v>
      </c>
      <c r="S474" s="17">
        <v>0</v>
      </c>
      <c r="T474" s="17">
        <v>0</v>
      </c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</row>
    <row r="475" spans="1:144" s="17" customFormat="1" ht="26.25" customHeight="1" hidden="1">
      <c r="A475" s="18"/>
      <c r="B475" s="19"/>
      <c r="C475" s="19">
        <v>4240</v>
      </c>
      <c r="D475" s="20" t="s">
        <v>128</v>
      </c>
      <c r="E475" s="20"/>
      <c r="F475" s="122"/>
      <c r="G475" s="5">
        <v>3100</v>
      </c>
      <c r="H475" s="5">
        <v>3100</v>
      </c>
      <c r="I475" s="5">
        <v>3100</v>
      </c>
      <c r="J475" s="5">
        <v>0</v>
      </c>
      <c r="K475" s="5">
        <v>3100</v>
      </c>
      <c r="L475" s="5">
        <v>0</v>
      </c>
      <c r="M475" s="60">
        <v>0</v>
      </c>
      <c r="N475" s="60">
        <v>0</v>
      </c>
      <c r="O475" s="60">
        <v>0</v>
      </c>
      <c r="P475" s="60">
        <v>0</v>
      </c>
      <c r="Q475" s="5">
        <v>0</v>
      </c>
      <c r="R475" s="17">
        <v>0</v>
      </c>
      <c r="S475" s="17">
        <v>0</v>
      </c>
      <c r="T475" s="17">
        <v>0</v>
      </c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</row>
    <row r="476" spans="1:144" s="17" customFormat="1" ht="18" customHeight="1" hidden="1">
      <c r="A476" s="18"/>
      <c r="B476" s="19" t="s">
        <v>36</v>
      </c>
      <c r="C476" s="19"/>
      <c r="D476" s="20" t="s">
        <v>35</v>
      </c>
      <c r="E476" s="20">
        <f>E477+E478</f>
        <v>0</v>
      </c>
      <c r="F476" s="122">
        <f>F477+F478</f>
        <v>0</v>
      </c>
      <c r="G476" s="20">
        <f>SUM(G477:G478)</f>
        <v>74035</v>
      </c>
      <c r="H476" s="20">
        <f>SUM(H477:H478)</f>
        <v>74035</v>
      </c>
      <c r="I476" s="20">
        <f aca="true" t="shared" si="60" ref="I476:T476">SUM(I477:I478)</f>
        <v>0</v>
      </c>
      <c r="J476" s="20">
        <f t="shared" si="60"/>
        <v>0</v>
      </c>
      <c r="K476" s="20">
        <f t="shared" si="60"/>
        <v>0</v>
      </c>
      <c r="L476" s="20">
        <f t="shared" si="60"/>
        <v>0</v>
      </c>
      <c r="M476" s="20">
        <f t="shared" si="60"/>
        <v>74035</v>
      </c>
      <c r="N476" s="20">
        <f t="shared" si="60"/>
        <v>0</v>
      </c>
      <c r="O476" s="20">
        <f t="shared" si="60"/>
        <v>0</v>
      </c>
      <c r="P476" s="20">
        <f t="shared" si="60"/>
        <v>0</v>
      </c>
      <c r="Q476" s="20">
        <f t="shared" si="60"/>
        <v>0</v>
      </c>
      <c r="R476" s="20">
        <f t="shared" si="60"/>
        <v>0</v>
      </c>
      <c r="S476" s="20">
        <f t="shared" si="60"/>
        <v>0</v>
      </c>
      <c r="T476" s="20">
        <f t="shared" si="60"/>
        <v>0</v>
      </c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</row>
    <row r="477" spans="1:144" s="17" customFormat="1" ht="18" customHeight="1" hidden="1">
      <c r="A477" s="18"/>
      <c r="B477" s="19"/>
      <c r="C477" s="19">
        <v>3240</v>
      </c>
      <c r="D477" s="20" t="s">
        <v>126</v>
      </c>
      <c r="E477" s="20"/>
      <c r="F477" s="122"/>
      <c r="G477" s="5">
        <f>6500+6300</f>
        <v>12800</v>
      </c>
      <c r="H477" s="5">
        <f>6500+6300</f>
        <v>12800</v>
      </c>
      <c r="I477" s="5">
        <v>0</v>
      </c>
      <c r="J477" s="5">
        <v>0</v>
      </c>
      <c r="K477" s="5">
        <v>0</v>
      </c>
      <c r="L477" s="5">
        <v>0</v>
      </c>
      <c r="M477" s="60">
        <v>12800</v>
      </c>
      <c r="N477" s="60">
        <v>0</v>
      </c>
      <c r="O477" s="60">
        <v>0</v>
      </c>
      <c r="P477" s="60">
        <v>0</v>
      </c>
      <c r="Q477" s="5">
        <v>0</v>
      </c>
      <c r="R477" s="17">
        <v>0</v>
      </c>
      <c r="S477" s="17">
        <v>0</v>
      </c>
      <c r="T477" s="17">
        <v>0</v>
      </c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</row>
    <row r="478" spans="1:144" s="17" customFormat="1" ht="18" customHeight="1" hidden="1">
      <c r="A478" s="18"/>
      <c r="B478" s="19"/>
      <c r="C478" s="19" t="s">
        <v>152</v>
      </c>
      <c r="D478" s="20" t="s">
        <v>153</v>
      </c>
      <c r="E478" s="20"/>
      <c r="F478" s="122"/>
      <c r="G478" s="5">
        <v>61235</v>
      </c>
      <c r="H478" s="5">
        <v>61235</v>
      </c>
      <c r="I478" s="5">
        <v>0</v>
      </c>
      <c r="J478" s="5">
        <v>0</v>
      </c>
      <c r="K478" s="5">
        <v>0</v>
      </c>
      <c r="L478" s="5">
        <v>0</v>
      </c>
      <c r="M478" s="60">
        <v>61235</v>
      </c>
      <c r="N478" s="60">
        <v>0</v>
      </c>
      <c r="O478" s="60">
        <v>0</v>
      </c>
      <c r="P478" s="60">
        <v>0</v>
      </c>
      <c r="Q478" s="5">
        <v>0</v>
      </c>
      <c r="R478" s="17">
        <v>0</v>
      </c>
      <c r="S478" s="17">
        <v>0</v>
      </c>
      <c r="T478" s="17">
        <v>0</v>
      </c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</row>
    <row r="479" spans="1:144" s="17" customFormat="1" ht="18" customHeight="1" hidden="1">
      <c r="A479" s="18"/>
      <c r="B479" s="19" t="s">
        <v>150</v>
      </c>
      <c r="C479" s="19"/>
      <c r="D479" s="20" t="s">
        <v>6</v>
      </c>
      <c r="E479" s="20"/>
      <c r="F479" s="122"/>
      <c r="G479" s="20">
        <f>SUM(G480:G482)</f>
        <v>3700</v>
      </c>
      <c r="H479" s="20">
        <v>3700</v>
      </c>
      <c r="I479" s="20">
        <f>SUM(I480:I482)</f>
        <v>3700</v>
      </c>
      <c r="J479" s="20">
        <f>SUM(J480:J482)</f>
        <v>0</v>
      </c>
      <c r="K479" s="20">
        <f>SUM(K480:K482)</f>
        <v>3700</v>
      </c>
      <c r="L479" s="20">
        <f>SUM(L480:L482)</f>
        <v>0</v>
      </c>
      <c r="M479" s="61">
        <v>0</v>
      </c>
      <c r="N479" s="61">
        <v>0</v>
      </c>
      <c r="O479" s="61">
        <v>0</v>
      </c>
      <c r="P479" s="61">
        <v>0</v>
      </c>
      <c r="Q479" s="20">
        <v>0</v>
      </c>
      <c r="R479" s="17">
        <v>0</v>
      </c>
      <c r="S479" s="17">
        <v>0</v>
      </c>
      <c r="T479" s="17">
        <v>0</v>
      </c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</row>
    <row r="480" spans="1:144" s="17" customFormat="1" ht="18" customHeight="1" hidden="1">
      <c r="A480" s="18"/>
      <c r="B480" s="19"/>
      <c r="C480" s="19">
        <v>4210</v>
      </c>
      <c r="D480" s="20" t="s">
        <v>56</v>
      </c>
      <c r="E480" s="20"/>
      <c r="F480" s="122"/>
      <c r="G480" s="5">
        <v>2000</v>
      </c>
      <c r="H480" s="5">
        <v>2000</v>
      </c>
      <c r="I480" s="5">
        <v>2000</v>
      </c>
      <c r="J480" s="5">
        <v>0</v>
      </c>
      <c r="K480" s="5">
        <v>2000</v>
      </c>
      <c r="L480" s="5">
        <v>0</v>
      </c>
      <c r="M480" s="60">
        <v>0</v>
      </c>
      <c r="N480" s="60">
        <v>0</v>
      </c>
      <c r="O480" s="60">
        <v>0</v>
      </c>
      <c r="P480" s="60">
        <v>0</v>
      </c>
      <c r="Q480" s="5">
        <v>0</v>
      </c>
      <c r="R480" s="17">
        <v>0</v>
      </c>
      <c r="S480" s="17">
        <v>0</v>
      </c>
      <c r="T480" s="17">
        <v>0</v>
      </c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</row>
    <row r="481" spans="1:144" s="17" customFormat="1" ht="18" customHeight="1" hidden="1">
      <c r="A481" s="18"/>
      <c r="B481" s="19"/>
      <c r="C481" s="19">
        <v>4300</v>
      </c>
      <c r="D481" s="20" t="s">
        <v>58</v>
      </c>
      <c r="E481" s="20"/>
      <c r="F481" s="122"/>
      <c r="G481" s="5">
        <v>1500</v>
      </c>
      <c r="H481" s="5">
        <v>1500</v>
      </c>
      <c r="I481" s="5">
        <v>1500</v>
      </c>
      <c r="J481" s="5">
        <v>0</v>
      </c>
      <c r="K481" s="5">
        <v>1500</v>
      </c>
      <c r="L481" s="5">
        <v>0</v>
      </c>
      <c r="M481" s="60">
        <v>0</v>
      </c>
      <c r="N481" s="60">
        <v>0</v>
      </c>
      <c r="O481" s="60">
        <v>0</v>
      </c>
      <c r="P481" s="60">
        <v>0</v>
      </c>
      <c r="Q481" s="5">
        <v>0</v>
      </c>
      <c r="R481" s="17">
        <v>0</v>
      </c>
      <c r="S481" s="17">
        <v>0</v>
      </c>
      <c r="T481" s="17">
        <v>0</v>
      </c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</row>
    <row r="482" spans="1:144" s="17" customFormat="1" ht="18" customHeight="1" hidden="1">
      <c r="A482" s="18"/>
      <c r="B482" s="19"/>
      <c r="C482" s="19">
        <v>4430</v>
      </c>
      <c r="D482" s="20" t="s">
        <v>59</v>
      </c>
      <c r="E482" s="20"/>
      <c r="F482" s="122"/>
      <c r="G482" s="5">
        <v>200</v>
      </c>
      <c r="H482" s="5">
        <v>200</v>
      </c>
      <c r="I482" s="5">
        <v>200</v>
      </c>
      <c r="J482" s="5">
        <v>0</v>
      </c>
      <c r="K482" s="5">
        <v>200</v>
      </c>
      <c r="L482" s="5">
        <v>0</v>
      </c>
      <c r="M482" s="60">
        <v>0</v>
      </c>
      <c r="N482" s="60">
        <v>0</v>
      </c>
      <c r="O482" s="60">
        <v>0</v>
      </c>
      <c r="P482" s="60">
        <v>0</v>
      </c>
      <c r="Q482" s="5">
        <v>0</v>
      </c>
      <c r="R482" s="17">
        <v>0</v>
      </c>
      <c r="S482" s="17">
        <v>0</v>
      </c>
      <c r="T482" s="17">
        <v>0</v>
      </c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</row>
    <row r="483" spans="1:144" s="49" customFormat="1" ht="11.25" customHeight="1" hidden="1">
      <c r="A483" s="18"/>
      <c r="B483" s="19"/>
      <c r="C483" s="19"/>
      <c r="D483" s="20"/>
      <c r="E483" s="20"/>
      <c r="F483" s="56"/>
      <c r="G483" s="92"/>
      <c r="H483" s="48"/>
      <c r="I483" s="48"/>
      <c r="J483" s="48"/>
      <c r="K483" s="48"/>
      <c r="L483" s="48"/>
      <c r="M483" s="48"/>
      <c r="N483" s="48"/>
      <c r="O483" s="48"/>
      <c r="P483" s="48"/>
      <c r="Q483" s="29"/>
      <c r="R483" s="17"/>
      <c r="S483" s="17"/>
      <c r="T483" s="17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</row>
    <row r="484" spans="1:144" s="17" customFormat="1" ht="27.75" customHeight="1" hidden="1">
      <c r="A484" s="14">
        <v>900</v>
      </c>
      <c r="B484" s="15"/>
      <c r="C484" s="15"/>
      <c r="D484" s="16" t="s">
        <v>17</v>
      </c>
      <c r="E484" s="16">
        <f>E485+E491+E493+E502+E510+E512+E518+E520</f>
        <v>0</v>
      </c>
      <c r="F484" s="123">
        <f>F485+F491+F493+F502+F510+F512+F518+F520</f>
        <v>0</v>
      </c>
      <c r="G484" s="16">
        <f>G485+G493+G502+G512+G520+G518+G510</f>
        <v>1702870</v>
      </c>
      <c r="H484" s="16">
        <f aca="true" t="shared" si="61" ref="H484:T484">H485+H493+H502+H512+H520+H518+H510</f>
        <v>813603</v>
      </c>
      <c r="I484" s="16">
        <f t="shared" si="61"/>
        <v>803803</v>
      </c>
      <c r="J484" s="16">
        <f t="shared" si="61"/>
        <v>284843</v>
      </c>
      <c r="K484" s="16">
        <f t="shared" si="61"/>
        <v>518960</v>
      </c>
      <c r="L484" s="16">
        <f t="shared" si="61"/>
        <v>0</v>
      </c>
      <c r="M484" s="16">
        <f t="shared" si="61"/>
        <v>9800</v>
      </c>
      <c r="N484" s="16">
        <f t="shared" si="61"/>
        <v>0</v>
      </c>
      <c r="O484" s="16">
        <f t="shared" si="61"/>
        <v>0</v>
      </c>
      <c r="P484" s="16">
        <f t="shared" si="61"/>
        <v>0</v>
      </c>
      <c r="Q484" s="16">
        <f t="shared" si="61"/>
        <v>889267</v>
      </c>
      <c r="R484" s="16">
        <f t="shared" si="61"/>
        <v>889267</v>
      </c>
      <c r="S484" s="16">
        <f t="shared" si="61"/>
        <v>598404</v>
      </c>
      <c r="T484" s="16">
        <f t="shared" si="61"/>
        <v>0</v>
      </c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</row>
    <row r="485" spans="1:144" s="17" customFormat="1" ht="18.75" customHeight="1" hidden="1">
      <c r="A485" s="18"/>
      <c r="B485" s="19" t="s">
        <v>23</v>
      </c>
      <c r="C485" s="19"/>
      <c r="D485" s="20" t="s">
        <v>22</v>
      </c>
      <c r="E485" s="20">
        <f>SUM(E486:E490)</f>
        <v>0</v>
      </c>
      <c r="F485" s="122">
        <f>SUM(F486:F490)</f>
        <v>0</v>
      </c>
      <c r="G485" s="20">
        <f>SUM(G486:G490)</f>
        <v>890267</v>
      </c>
      <c r="H485" s="20">
        <f>SUM(H486:H490)</f>
        <v>13000</v>
      </c>
      <c r="I485" s="20">
        <f>SUM(I486:I490)</f>
        <v>13000</v>
      </c>
      <c r="J485" s="20">
        <f aca="true" t="shared" si="62" ref="J485:T485">SUM(J486:J490)</f>
        <v>0</v>
      </c>
      <c r="K485" s="20">
        <f t="shared" si="62"/>
        <v>13000</v>
      </c>
      <c r="L485" s="20">
        <f t="shared" si="62"/>
        <v>0</v>
      </c>
      <c r="M485" s="20">
        <f t="shared" si="62"/>
        <v>0</v>
      </c>
      <c r="N485" s="20">
        <f t="shared" si="62"/>
        <v>0</v>
      </c>
      <c r="O485" s="20">
        <f t="shared" si="62"/>
        <v>0</v>
      </c>
      <c r="P485" s="20">
        <f t="shared" si="62"/>
        <v>0</v>
      </c>
      <c r="Q485" s="20">
        <f t="shared" si="62"/>
        <v>877267</v>
      </c>
      <c r="R485" s="20">
        <f t="shared" si="62"/>
        <v>877267</v>
      </c>
      <c r="S485" s="20">
        <f t="shared" si="62"/>
        <v>598404</v>
      </c>
      <c r="T485" s="20">
        <f t="shared" si="62"/>
        <v>0</v>
      </c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</row>
    <row r="486" spans="1:144" s="17" customFormat="1" ht="18" customHeight="1" hidden="1">
      <c r="A486" s="18"/>
      <c r="B486" s="19"/>
      <c r="C486" s="19">
        <v>4210</v>
      </c>
      <c r="D486" s="20" t="s">
        <v>56</v>
      </c>
      <c r="E486" s="20"/>
      <c r="F486" s="122"/>
      <c r="G486" s="5">
        <v>6000</v>
      </c>
      <c r="H486" s="5">
        <v>6000</v>
      </c>
      <c r="I486" s="5">
        <v>6000</v>
      </c>
      <c r="J486" s="5">
        <v>0</v>
      </c>
      <c r="K486" s="5">
        <v>6000</v>
      </c>
      <c r="L486" s="5">
        <v>0</v>
      </c>
      <c r="M486" s="60">
        <v>0</v>
      </c>
      <c r="N486" s="60">
        <v>0</v>
      </c>
      <c r="O486" s="60">
        <v>0</v>
      </c>
      <c r="P486" s="60">
        <v>0</v>
      </c>
      <c r="Q486" s="5">
        <v>0</v>
      </c>
      <c r="R486" s="17">
        <v>0</v>
      </c>
      <c r="S486" s="17">
        <v>0</v>
      </c>
      <c r="T486" s="17">
        <v>0</v>
      </c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</row>
    <row r="487" spans="1:144" s="17" customFormat="1" ht="18" customHeight="1" hidden="1">
      <c r="A487" s="18"/>
      <c r="B487" s="19"/>
      <c r="C487" s="19">
        <v>4300</v>
      </c>
      <c r="D487" s="20" t="s">
        <v>58</v>
      </c>
      <c r="E487" s="20"/>
      <c r="F487" s="122"/>
      <c r="G487" s="5">
        <v>7000</v>
      </c>
      <c r="H487" s="5">
        <v>7000</v>
      </c>
      <c r="I487" s="5">
        <v>7000</v>
      </c>
      <c r="J487" s="5">
        <v>0</v>
      </c>
      <c r="K487" s="5">
        <v>7000</v>
      </c>
      <c r="L487" s="5">
        <v>0</v>
      </c>
      <c r="M487" s="60">
        <v>0</v>
      </c>
      <c r="N487" s="60">
        <v>0</v>
      </c>
      <c r="O487" s="60">
        <v>0</v>
      </c>
      <c r="P487" s="60">
        <v>0</v>
      </c>
      <c r="Q487" s="5">
        <v>0</v>
      </c>
      <c r="R487" s="17">
        <v>0</v>
      </c>
      <c r="S487" s="17">
        <v>0</v>
      </c>
      <c r="T487" s="17">
        <v>0</v>
      </c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</row>
    <row r="488" spans="1:144" s="17" customFormat="1" ht="26.25" customHeight="1" hidden="1">
      <c r="A488" s="18"/>
      <c r="B488" s="19"/>
      <c r="C488" s="19">
        <v>6050</v>
      </c>
      <c r="D488" s="20" t="s">
        <v>66</v>
      </c>
      <c r="E488" s="20"/>
      <c r="F488" s="122"/>
      <c r="G488" s="5">
        <v>278863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60">
        <v>0</v>
      </c>
      <c r="N488" s="60">
        <v>0</v>
      </c>
      <c r="O488" s="60">
        <v>0</v>
      </c>
      <c r="P488" s="60">
        <v>0</v>
      </c>
      <c r="Q488" s="5">
        <v>278863</v>
      </c>
      <c r="R488" s="17">
        <v>278863</v>
      </c>
      <c r="S488" s="17">
        <v>0</v>
      </c>
      <c r="T488" s="17">
        <v>0</v>
      </c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</row>
    <row r="489" spans="1:144" s="17" customFormat="1" ht="26.25" customHeight="1" hidden="1">
      <c r="A489" s="18"/>
      <c r="B489" s="19"/>
      <c r="C489" s="19">
        <v>6057</v>
      </c>
      <c r="D489" s="20" t="s">
        <v>66</v>
      </c>
      <c r="E489" s="20"/>
      <c r="F489" s="122"/>
      <c r="G489" s="5">
        <v>387611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60">
        <v>0</v>
      </c>
      <c r="N489" s="60">
        <v>0</v>
      </c>
      <c r="O489" s="60">
        <v>0</v>
      </c>
      <c r="P489" s="60">
        <v>0</v>
      </c>
      <c r="Q489" s="5">
        <v>387611</v>
      </c>
      <c r="R489" s="17">
        <v>387611</v>
      </c>
      <c r="S489" s="17">
        <v>387611</v>
      </c>
      <c r="T489" s="17">
        <v>0</v>
      </c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</row>
    <row r="490" spans="1:144" s="17" customFormat="1" ht="27.75" customHeight="1" hidden="1">
      <c r="A490" s="18"/>
      <c r="B490" s="19"/>
      <c r="C490" s="19">
        <v>6059</v>
      </c>
      <c r="D490" s="20" t="s">
        <v>66</v>
      </c>
      <c r="E490" s="20"/>
      <c r="F490" s="122"/>
      <c r="G490" s="5">
        <v>210793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60">
        <v>0</v>
      </c>
      <c r="N490" s="60">
        <v>0</v>
      </c>
      <c r="O490" s="60">
        <v>0</v>
      </c>
      <c r="P490" s="60">
        <v>0</v>
      </c>
      <c r="Q490" s="5">
        <v>210793</v>
      </c>
      <c r="R490" s="17">
        <v>210793</v>
      </c>
      <c r="S490" s="17">
        <v>210793</v>
      </c>
      <c r="T490" s="17">
        <v>0</v>
      </c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</row>
    <row r="491" spans="1:144" s="17" customFormat="1" ht="18" customHeight="1" hidden="1">
      <c r="A491" s="18"/>
      <c r="B491" s="19">
        <v>90002</v>
      </c>
      <c r="C491" s="19"/>
      <c r="D491" s="20" t="s">
        <v>188</v>
      </c>
      <c r="E491" s="20"/>
      <c r="F491" s="122"/>
      <c r="G491" s="5"/>
      <c r="H491" s="5"/>
      <c r="I491" s="5"/>
      <c r="J491" s="5"/>
      <c r="K491" s="5"/>
      <c r="L491" s="5"/>
      <c r="M491" s="60"/>
      <c r="N491" s="60"/>
      <c r="O491" s="60"/>
      <c r="P491" s="60"/>
      <c r="Q491" s="5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</row>
    <row r="492" spans="1:144" s="17" customFormat="1" ht="18" customHeight="1" hidden="1">
      <c r="A492" s="18"/>
      <c r="B492" s="19"/>
      <c r="C492" s="19">
        <v>2310</v>
      </c>
      <c r="D492" s="20" t="s">
        <v>189</v>
      </c>
      <c r="E492" s="20"/>
      <c r="F492" s="122"/>
      <c r="G492" s="5"/>
      <c r="H492" s="5"/>
      <c r="I492" s="5"/>
      <c r="J492" s="5"/>
      <c r="K492" s="5"/>
      <c r="L492" s="5"/>
      <c r="M492" s="60"/>
      <c r="N492" s="60"/>
      <c r="O492" s="60"/>
      <c r="P492" s="60"/>
      <c r="Q492" s="5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</row>
    <row r="493" spans="1:144" s="17" customFormat="1" ht="18" customHeight="1" hidden="1">
      <c r="A493" s="18"/>
      <c r="B493" s="19">
        <v>90003</v>
      </c>
      <c r="C493" s="19"/>
      <c r="D493" s="20" t="s">
        <v>154</v>
      </c>
      <c r="E493" s="20">
        <f>SUM(E494:E501)</f>
        <v>0</v>
      </c>
      <c r="F493" s="122">
        <f>SUM(F494:F501)</f>
        <v>0</v>
      </c>
      <c r="G493" s="20">
        <f aca="true" t="shared" si="63" ref="G493:T493">SUM(G494:G501)</f>
        <v>121605</v>
      </c>
      <c r="H493" s="20">
        <f t="shared" si="63"/>
        <v>121605</v>
      </c>
      <c r="I493" s="20">
        <f t="shared" si="63"/>
        <v>121605</v>
      </c>
      <c r="J493" s="20">
        <f t="shared" si="63"/>
        <v>14105</v>
      </c>
      <c r="K493" s="20">
        <f t="shared" si="63"/>
        <v>107500</v>
      </c>
      <c r="L493" s="20">
        <f t="shared" si="63"/>
        <v>0</v>
      </c>
      <c r="M493" s="20">
        <f t="shared" si="63"/>
        <v>0</v>
      </c>
      <c r="N493" s="20">
        <f t="shared" si="63"/>
        <v>0</v>
      </c>
      <c r="O493" s="20">
        <f t="shared" si="63"/>
        <v>0</v>
      </c>
      <c r="P493" s="20">
        <f t="shared" si="63"/>
        <v>0</v>
      </c>
      <c r="Q493" s="20">
        <f t="shared" si="63"/>
        <v>0</v>
      </c>
      <c r="R493" s="20">
        <f t="shared" si="63"/>
        <v>0</v>
      </c>
      <c r="S493" s="20">
        <f t="shared" si="63"/>
        <v>0</v>
      </c>
      <c r="T493" s="20">
        <f t="shared" si="63"/>
        <v>0</v>
      </c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</row>
    <row r="494" spans="1:144" s="17" customFormat="1" ht="18" customHeight="1" hidden="1">
      <c r="A494" s="18"/>
      <c r="B494" s="19"/>
      <c r="C494" s="19" t="s">
        <v>49</v>
      </c>
      <c r="D494" s="20" t="s">
        <v>54</v>
      </c>
      <c r="E494" s="20"/>
      <c r="F494" s="122"/>
      <c r="G494" s="5">
        <v>1811</v>
      </c>
      <c r="H494" s="5">
        <v>1811</v>
      </c>
      <c r="I494" s="5">
        <v>1811</v>
      </c>
      <c r="J494" s="5">
        <v>1811</v>
      </c>
      <c r="K494" s="5">
        <v>0</v>
      </c>
      <c r="L494" s="5">
        <v>0</v>
      </c>
      <c r="M494" s="60">
        <v>0</v>
      </c>
      <c r="N494" s="60">
        <v>0</v>
      </c>
      <c r="O494" s="60">
        <v>0</v>
      </c>
      <c r="P494" s="60">
        <v>0</v>
      </c>
      <c r="Q494" s="5">
        <v>0</v>
      </c>
      <c r="R494" s="17">
        <v>0</v>
      </c>
      <c r="S494" s="17">
        <v>0</v>
      </c>
      <c r="T494" s="17">
        <v>0</v>
      </c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</row>
    <row r="495" spans="1:144" s="17" customFormat="1" ht="18" customHeight="1" hidden="1">
      <c r="A495" s="18"/>
      <c r="B495" s="19"/>
      <c r="C495" s="19" t="s">
        <v>50</v>
      </c>
      <c r="D495" s="20" t="s">
        <v>87</v>
      </c>
      <c r="E495" s="20"/>
      <c r="F495" s="122"/>
      <c r="G495" s="5">
        <v>294</v>
      </c>
      <c r="H495" s="5">
        <v>294</v>
      </c>
      <c r="I495" s="5">
        <v>294</v>
      </c>
      <c r="J495" s="5">
        <v>294</v>
      </c>
      <c r="K495" s="5">
        <v>0</v>
      </c>
      <c r="L495" s="5">
        <v>0</v>
      </c>
      <c r="M495" s="60">
        <v>0</v>
      </c>
      <c r="N495" s="60">
        <v>0</v>
      </c>
      <c r="O495" s="60">
        <v>0</v>
      </c>
      <c r="P495" s="60">
        <v>0</v>
      </c>
      <c r="Q495" s="5">
        <v>0</v>
      </c>
      <c r="R495" s="17">
        <v>0</v>
      </c>
      <c r="S495" s="17">
        <v>0</v>
      </c>
      <c r="T495" s="17">
        <v>0</v>
      </c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</row>
    <row r="496" spans="1:144" s="17" customFormat="1" ht="18" customHeight="1" hidden="1">
      <c r="A496" s="18"/>
      <c r="B496" s="19"/>
      <c r="C496" s="19" t="s">
        <v>51</v>
      </c>
      <c r="D496" s="20" t="s">
        <v>55</v>
      </c>
      <c r="E496" s="20"/>
      <c r="F496" s="122"/>
      <c r="G496" s="5">
        <v>12000</v>
      </c>
      <c r="H496" s="5">
        <v>12000</v>
      </c>
      <c r="I496" s="5">
        <v>12000</v>
      </c>
      <c r="J496" s="5">
        <v>12000</v>
      </c>
      <c r="K496" s="5">
        <v>0</v>
      </c>
      <c r="L496" s="5">
        <v>0</v>
      </c>
      <c r="M496" s="60">
        <v>0</v>
      </c>
      <c r="N496" s="60">
        <v>0</v>
      </c>
      <c r="O496" s="60">
        <v>0</v>
      </c>
      <c r="P496" s="60">
        <v>0</v>
      </c>
      <c r="Q496" s="5">
        <v>0</v>
      </c>
      <c r="R496" s="17">
        <v>0</v>
      </c>
      <c r="S496" s="17">
        <v>0</v>
      </c>
      <c r="T496" s="17">
        <v>0</v>
      </c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</row>
    <row r="497" spans="1:144" s="17" customFormat="1" ht="18" customHeight="1" hidden="1">
      <c r="A497" s="18"/>
      <c r="B497" s="19"/>
      <c r="C497" s="19">
        <v>4210</v>
      </c>
      <c r="D497" s="20" t="s">
        <v>56</v>
      </c>
      <c r="E497" s="20"/>
      <c r="F497" s="122"/>
      <c r="G497" s="5">
        <v>57000</v>
      </c>
      <c r="H497" s="5">
        <v>57000</v>
      </c>
      <c r="I497" s="5">
        <v>57000</v>
      </c>
      <c r="J497" s="5">
        <v>0</v>
      </c>
      <c r="K497" s="5">
        <v>57000</v>
      </c>
      <c r="L497" s="5">
        <v>0</v>
      </c>
      <c r="M497" s="60">
        <v>0</v>
      </c>
      <c r="N497" s="60">
        <v>0</v>
      </c>
      <c r="O497" s="60">
        <v>0</v>
      </c>
      <c r="P497" s="60">
        <v>0</v>
      </c>
      <c r="Q497" s="5">
        <v>0</v>
      </c>
      <c r="R497" s="17">
        <v>0</v>
      </c>
      <c r="S497" s="17">
        <v>0</v>
      </c>
      <c r="T497" s="17">
        <v>0</v>
      </c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</row>
    <row r="498" spans="1:144" s="17" customFormat="1" ht="18" customHeight="1" hidden="1">
      <c r="A498" s="18"/>
      <c r="B498" s="19"/>
      <c r="C498" s="19">
        <v>4260</v>
      </c>
      <c r="D498" s="20" t="s">
        <v>64</v>
      </c>
      <c r="E498" s="20"/>
      <c r="F498" s="122"/>
      <c r="G498" s="5">
        <v>2000</v>
      </c>
      <c r="H498" s="5">
        <v>2000</v>
      </c>
      <c r="I498" s="5">
        <v>2000</v>
      </c>
      <c r="J498" s="5">
        <v>0</v>
      </c>
      <c r="K498" s="5">
        <v>2000</v>
      </c>
      <c r="L498" s="5">
        <v>0</v>
      </c>
      <c r="M498" s="60">
        <v>0</v>
      </c>
      <c r="N498" s="60">
        <v>0</v>
      </c>
      <c r="O498" s="60">
        <v>0</v>
      </c>
      <c r="P498" s="60">
        <v>0</v>
      </c>
      <c r="Q498" s="5">
        <v>0</v>
      </c>
      <c r="R498" s="17">
        <v>0</v>
      </c>
      <c r="S498" s="17">
        <v>0</v>
      </c>
      <c r="T498" s="17">
        <v>0</v>
      </c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</row>
    <row r="499" spans="1:144" s="17" customFormat="1" ht="18" customHeight="1" hidden="1">
      <c r="A499" s="18"/>
      <c r="B499" s="19"/>
      <c r="C499" s="19" t="s">
        <v>62</v>
      </c>
      <c r="D499" s="20" t="s">
        <v>57</v>
      </c>
      <c r="E499" s="20"/>
      <c r="F499" s="122"/>
      <c r="G499" s="5">
        <v>2500</v>
      </c>
      <c r="H499" s="5">
        <v>2500</v>
      </c>
      <c r="I499" s="5">
        <v>2500</v>
      </c>
      <c r="J499" s="5">
        <v>0</v>
      </c>
      <c r="K499" s="5">
        <v>2500</v>
      </c>
      <c r="L499" s="5">
        <v>0</v>
      </c>
      <c r="M499" s="60">
        <v>0</v>
      </c>
      <c r="N499" s="60">
        <v>0</v>
      </c>
      <c r="O499" s="60">
        <v>0</v>
      </c>
      <c r="P499" s="60">
        <v>0</v>
      </c>
      <c r="Q499" s="5">
        <v>0</v>
      </c>
      <c r="R499" s="17">
        <v>0</v>
      </c>
      <c r="S499" s="17">
        <v>0</v>
      </c>
      <c r="T499" s="17">
        <v>0</v>
      </c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</row>
    <row r="500" spans="1:144" s="17" customFormat="1" ht="18" customHeight="1" hidden="1">
      <c r="A500" s="18"/>
      <c r="B500" s="19"/>
      <c r="C500" s="19">
        <v>4300</v>
      </c>
      <c r="D500" s="20" t="s">
        <v>58</v>
      </c>
      <c r="E500" s="20"/>
      <c r="F500" s="122"/>
      <c r="G500" s="5">
        <v>45000</v>
      </c>
      <c r="H500" s="5">
        <v>45000</v>
      </c>
      <c r="I500" s="5">
        <v>45000</v>
      </c>
      <c r="J500" s="5">
        <v>0</v>
      </c>
      <c r="K500" s="5">
        <v>45000</v>
      </c>
      <c r="L500" s="5">
        <v>0</v>
      </c>
      <c r="M500" s="60">
        <v>0</v>
      </c>
      <c r="N500" s="60">
        <v>0</v>
      </c>
      <c r="O500" s="60">
        <v>0</v>
      </c>
      <c r="P500" s="60">
        <v>0</v>
      </c>
      <c r="Q500" s="5">
        <v>0</v>
      </c>
      <c r="R500" s="17">
        <v>0</v>
      </c>
      <c r="S500" s="17">
        <v>0</v>
      </c>
      <c r="T500" s="17">
        <v>0</v>
      </c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</row>
    <row r="501" spans="1:144" s="17" customFormat="1" ht="18" customHeight="1" hidden="1">
      <c r="A501" s="18"/>
      <c r="B501" s="19"/>
      <c r="C501" s="19" t="s">
        <v>52</v>
      </c>
      <c r="D501" s="20" t="s">
        <v>59</v>
      </c>
      <c r="E501" s="20"/>
      <c r="F501" s="122"/>
      <c r="G501" s="5">
        <v>1000</v>
      </c>
      <c r="H501" s="5">
        <v>1000</v>
      </c>
      <c r="I501" s="5">
        <v>1000</v>
      </c>
      <c r="J501" s="5">
        <v>0</v>
      </c>
      <c r="K501" s="5">
        <v>1000</v>
      </c>
      <c r="L501" s="5">
        <v>0</v>
      </c>
      <c r="M501" s="60">
        <v>0</v>
      </c>
      <c r="N501" s="60">
        <v>0</v>
      </c>
      <c r="O501" s="60">
        <v>0</v>
      </c>
      <c r="P501" s="60">
        <v>0</v>
      </c>
      <c r="Q501" s="5">
        <v>0</v>
      </c>
      <c r="R501" s="17">
        <v>0</v>
      </c>
      <c r="S501" s="17">
        <v>0</v>
      </c>
      <c r="T501" s="17">
        <v>0</v>
      </c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</row>
    <row r="502" spans="1:144" s="17" customFormat="1" ht="27.75" customHeight="1" hidden="1">
      <c r="A502" s="18"/>
      <c r="B502" s="19">
        <v>90004</v>
      </c>
      <c r="C502" s="19"/>
      <c r="D502" s="20" t="s">
        <v>227</v>
      </c>
      <c r="E502" s="20">
        <f>SUM(E503:E509)</f>
        <v>0</v>
      </c>
      <c r="F502" s="122">
        <f>SUM(F503:F509)</f>
        <v>0</v>
      </c>
      <c r="G502" s="20">
        <f aca="true" t="shared" si="64" ref="G502:L502">SUM(G503:G509)</f>
        <v>74600</v>
      </c>
      <c r="H502" s="20">
        <f t="shared" si="64"/>
        <v>74600</v>
      </c>
      <c r="I502" s="20">
        <f t="shared" si="64"/>
        <v>74600</v>
      </c>
      <c r="J502" s="20">
        <f t="shared" si="64"/>
        <v>1500</v>
      </c>
      <c r="K502" s="20">
        <f t="shared" si="64"/>
        <v>73100</v>
      </c>
      <c r="L502" s="20">
        <f t="shared" si="64"/>
        <v>0</v>
      </c>
      <c r="M502" s="60">
        <v>0</v>
      </c>
      <c r="N502" s="60">
        <v>0</v>
      </c>
      <c r="O502" s="60">
        <v>0</v>
      </c>
      <c r="P502" s="60">
        <v>0</v>
      </c>
      <c r="Q502" s="5">
        <v>0</v>
      </c>
      <c r="S502" s="17">
        <v>0</v>
      </c>
      <c r="T502" s="17">
        <v>0</v>
      </c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</row>
    <row r="503" spans="1:144" s="17" customFormat="1" ht="18" customHeight="1" hidden="1">
      <c r="A503" s="18"/>
      <c r="B503" s="19"/>
      <c r="C503" s="19">
        <v>4110</v>
      </c>
      <c r="D503" s="20" t="s">
        <v>54</v>
      </c>
      <c r="E503" s="20"/>
      <c r="F503" s="122"/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60">
        <v>0</v>
      </c>
      <c r="N503" s="60">
        <v>0</v>
      </c>
      <c r="O503" s="60">
        <v>0</v>
      </c>
      <c r="P503" s="60">
        <v>0</v>
      </c>
      <c r="Q503" s="5">
        <v>0</v>
      </c>
      <c r="S503" s="17">
        <v>0</v>
      </c>
      <c r="T503" s="17">
        <v>0</v>
      </c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</row>
    <row r="504" spans="1:144" s="17" customFormat="1" ht="18" customHeight="1" hidden="1">
      <c r="A504" s="18"/>
      <c r="B504" s="19"/>
      <c r="C504" s="19">
        <v>4120</v>
      </c>
      <c r="D504" s="20" t="s">
        <v>87</v>
      </c>
      <c r="E504" s="20"/>
      <c r="F504" s="122"/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60">
        <v>0</v>
      </c>
      <c r="N504" s="60">
        <v>0</v>
      </c>
      <c r="O504" s="60">
        <v>0</v>
      </c>
      <c r="P504" s="60">
        <v>0</v>
      </c>
      <c r="Q504" s="5">
        <v>0</v>
      </c>
      <c r="R504" s="17">
        <v>0</v>
      </c>
      <c r="S504" s="17">
        <v>0</v>
      </c>
      <c r="T504" s="17">
        <v>0</v>
      </c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</row>
    <row r="505" spans="1:144" s="17" customFormat="1" ht="18" customHeight="1" hidden="1">
      <c r="A505" s="18"/>
      <c r="B505" s="19"/>
      <c r="C505" s="19" t="s">
        <v>51</v>
      </c>
      <c r="D505" s="20" t="s">
        <v>55</v>
      </c>
      <c r="E505" s="20"/>
      <c r="F505" s="122"/>
      <c r="G505" s="5">
        <v>1500</v>
      </c>
      <c r="H505" s="5">
        <v>1500</v>
      </c>
      <c r="I505" s="5">
        <v>1500</v>
      </c>
      <c r="J505" s="5">
        <v>1500</v>
      </c>
      <c r="K505" s="5">
        <v>0</v>
      </c>
      <c r="L505" s="5">
        <v>0</v>
      </c>
      <c r="M505" s="60">
        <v>0</v>
      </c>
      <c r="N505" s="60">
        <v>0</v>
      </c>
      <c r="O505" s="60">
        <v>0</v>
      </c>
      <c r="P505" s="60">
        <v>0</v>
      </c>
      <c r="Q505" s="5">
        <v>0</v>
      </c>
      <c r="R505" s="17">
        <v>0</v>
      </c>
      <c r="S505" s="17">
        <v>0</v>
      </c>
      <c r="T505" s="17">
        <v>0</v>
      </c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</row>
    <row r="506" spans="1:144" s="17" customFormat="1" ht="18" customHeight="1" hidden="1">
      <c r="A506" s="18"/>
      <c r="B506" s="19"/>
      <c r="C506" s="19">
        <v>4210</v>
      </c>
      <c r="D506" s="20" t="s">
        <v>56</v>
      </c>
      <c r="E506" s="20"/>
      <c r="F506" s="122"/>
      <c r="G506" s="5">
        <v>60000</v>
      </c>
      <c r="H506" s="5">
        <v>60000</v>
      </c>
      <c r="I506" s="5">
        <v>60000</v>
      </c>
      <c r="J506" s="5">
        <v>0</v>
      </c>
      <c r="K506" s="5">
        <v>60000</v>
      </c>
      <c r="L506" s="5">
        <v>0</v>
      </c>
      <c r="M506" s="60">
        <v>0</v>
      </c>
      <c r="N506" s="60">
        <v>0</v>
      </c>
      <c r="O506" s="60">
        <v>0</v>
      </c>
      <c r="P506" s="60">
        <v>0</v>
      </c>
      <c r="Q506" s="5">
        <v>0</v>
      </c>
      <c r="R506" s="17">
        <v>0</v>
      </c>
      <c r="S506" s="17">
        <v>0</v>
      </c>
      <c r="T506" s="17">
        <v>0</v>
      </c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</row>
    <row r="507" spans="1:144" s="17" customFormat="1" ht="18" customHeight="1" hidden="1">
      <c r="A507" s="18"/>
      <c r="B507" s="19"/>
      <c r="C507" s="19" t="s">
        <v>61</v>
      </c>
      <c r="D507" s="20" t="s">
        <v>64</v>
      </c>
      <c r="E507" s="20"/>
      <c r="F507" s="122"/>
      <c r="G507" s="5">
        <v>600</v>
      </c>
      <c r="H507" s="5">
        <v>600</v>
      </c>
      <c r="I507" s="5">
        <v>600</v>
      </c>
      <c r="J507" s="5">
        <v>0</v>
      </c>
      <c r="K507" s="5">
        <v>600</v>
      </c>
      <c r="L507" s="5">
        <v>0</v>
      </c>
      <c r="M507" s="60">
        <v>0</v>
      </c>
      <c r="N507" s="60">
        <v>0</v>
      </c>
      <c r="O507" s="60">
        <v>0</v>
      </c>
      <c r="P507" s="60">
        <v>0</v>
      </c>
      <c r="Q507" s="5">
        <v>0</v>
      </c>
      <c r="R507" s="17">
        <v>0</v>
      </c>
      <c r="S507" s="17">
        <v>0</v>
      </c>
      <c r="T507" s="17">
        <v>0</v>
      </c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</row>
    <row r="508" spans="1:144" s="17" customFormat="1" ht="18" customHeight="1" hidden="1">
      <c r="A508" s="18"/>
      <c r="B508" s="19"/>
      <c r="C508" s="19">
        <v>4270</v>
      </c>
      <c r="D508" s="20" t="s">
        <v>57</v>
      </c>
      <c r="E508" s="20"/>
      <c r="F508" s="122"/>
      <c r="G508" s="5">
        <v>500</v>
      </c>
      <c r="H508" s="5">
        <v>500</v>
      </c>
      <c r="I508" s="5">
        <v>500</v>
      </c>
      <c r="J508" s="5">
        <v>0</v>
      </c>
      <c r="K508" s="5">
        <v>500</v>
      </c>
      <c r="L508" s="5">
        <v>0</v>
      </c>
      <c r="M508" s="60">
        <v>0</v>
      </c>
      <c r="N508" s="60">
        <v>0</v>
      </c>
      <c r="O508" s="60">
        <v>0</v>
      </c>
      <c r="P508" s="60">
        <v>0</v>
      </c>
      <c r="Q508" s="5">
        <v>0</v>
      </c>
      <c r="S508" s="17">
        <v>0</v>
      </c>
      <c r="T508" s="17">
        <v>0</v>
      </c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</row>
    <row r="509" spans="1:144" s="17" customFormat="1" ht="18" customHeight="1" hidden="1">
      <c r="A509" s="18"/>
      <c r="B509" s="19"/>
      <c r="C509" s="19">
        <v>4300</v>
      </c>
      <c r="D509" s="20" t="s">
        <v>58</v>
      </c>
      <c r="E509" s="20"/>
      <c r="F509" s="122"/>
      <c r="G509" s="5">
        <v>12000</v>
      </c>
      <c r="H509" s="5">
        <v>12000</v>
      </c>
      <c r="I509" s="5">
        <v>12000</v>
      </c>
      <c r="J509" s="5">
        <v>0</v>
      </c>
      <c r="K509" s="5">
        <v>12000</v>
      </c>
      <c r="L509" s="5">
        <v>0</v>
      </c>
      <c r="M509" s="60">
        <v>0</v>
      </c>
      <c r="N509" s="60">
        <v>0</v>
      </c>
      <c r="O509" s="60">
        <v>0</v>
      </c>
      <c r="P509" s="60">
        <v>0</v>
      </c>
      <c r="Q509" s="5">
        <v>0</v>
      </c>
      <c r="S509" s="17">
        <v>0</v>
      </c>
      <c r="T509" s="17">
        <v>0</v>
      </c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</row>
    <row r="510" spans="1:144" s="17" customFormat="1" ht="26.25" customHeight="1" hidden="1">
      <c r="A510" s="18"/>
      <c r="B510" s="19">
        <v>90008</v>
      </c>
      <c r="C510" s="19"/>
      <c r="D510" s="20" t="s">
        <v>192</v>
      </c>
      <c r="E510" s="20"/>
      <c r="F510" s="122"/>
      <c r="G510" s="20">
        <f aca="true" t="shared" si="65" ref="G510:L510">G511</f>
        <v>4000</v>
      </c>
      <c r="H510" s="20">
        <f t="shared" si="65"/>
        <v>4000</v>
      </c>
      <c r="I510" s="20">
        <f t="shared" si="65"/>
        <v>4000</v>
      </c>
      <c r="J510" s="20">
        <f t="shared" si="65"/>
        <v>0</v>
      </c>
      <c r="K510" s="20">
        <f t="shared" si="65"/>
        <v>4000</v>
      </c>
      <c r="L510" s="20">
        <f t="shared" si="65"/>
        <v>0</v>
      </c>
      <c r="M510" s="60">
        <v>0</v>
      </c>
      <c r="N510" s="60">
        <v>0</v>
      </c>
      <c r="O510" s="60">
        <v>0</v>
      </c>
      <c r="P510" s="60">
        <v>0</v>
      </c>
      <c r="Q510" s="5">
        <v>0</v>
      </c>
      <c r="R510" s="17">
        <v>0</v>
      </c>
      <c r="S510" s="17">
        <v>0</v>
      </c>
      <c r="T510" s="17">
        <v>0</v>
      </c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</row>
    <row r="511" spans="1:144" s="17" customFormat="1" ht="18" customHeight="1" hidden="1">
      <c r="A511" s="18"/>
      <c r="B511" s="19"/>
      <c r="C511" s="19">
        <v>4300</v>
      </c>
      <c r="D511" s="20" t="s">
        <v>58</v>
      </c>
      <c r="E511" s="20"/>
      <c r="F511" s="122"/>
      <c r="G511" s="5">
        <v>4000</v>
      </c>
      <c r="H511" s="5">
        <v>4000</v>
      </c>
      <c r="I511" s="5">
        <v>4000</v>
      </c>
      <c r="J511" s="5">
        <v>0</v>
      </c>
      <c r="K511" s="5">
        <v>4000</v>
      </c>
      <c r="L511" s="5">
        <v>0</v>
      </c>
      <c r="M511" s="60">
        <v>0</v>
      </c>
      <c r="N511" s="60">
        <v>0</v>
      </c>
      <c r="O511" s="60">
        <v>0</v>
      </c>
      <c r="P511" s="60">
        <v>0</v>
      </c>
      <c r="Q511" s="5">
        <v>0</v>
      </c>
      <c r="R511" s="17">
        <v>0</v>
      </c>
      <c r="S511" s="17">
        <v>0</v>
      </c>
      <c r="T511" s="17">
        <v>0</v>
      </c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</row>
    <row r="512" spans="1:144" s="17" customFormat="1" ht="18" customHeight="1" hidden="1">
      <c r="A512" s="18"/>
      <c r="B512" s="19">
        <v>90015</v>
      </c>
      <c r="C512" s="19"/>
      <c r="D512" s="20" t="s">
        <v>155</v>
      </c>
      <c r="E512" s="20">
        <f>SUM(E513:E517)</f>
        <v>0</v>
      </c>
      <c r="F512" s="122">
        <f aca="true" t="shared" si="66" ref="F512:T512">SUM(F513:F517)</f>
        <v>0</v>
      </c>
      <c r="G512" s="20">
        <f t="shared" si="66"/>
        <v>301000</v>
      </c>
      <c r="H512" s="20">
        <f t="shared" si="66"/>
        <v>289000</v>
      </c>
      <c r="I512" s="20">
        <f t="shared" si="66"/>
        <v>289000</v>
      </c>
      <c r="J512" s="20">
        <f t="shared" si="66"/>
        <v>0</v>
      </c>
      <c r="K512" s="20">
        <f t="shared" si="66"/>
        <v>289000</v>
      </c>
      <c r="L512" s="20">
        <f t="shared" si="66"/>
        <v>0</v>
      </c>
      <c r="M512" s="20">
        <f t="shared" si="66"/>
        <v>0</v>
      </c>
      <c r="N512" s="20">
        <f t="shared" si="66"/>
        <v>0</v>
      </c>
      <c r="O512" s="20">
        <f t="shared" si="66"/>
        <v>0</v>
      </c>
      <c r="P512" s="20">
        <f t="shared" si="66"/>
        <v>0</v>
      </c>
      <c r="Q512" s="20">
        <f t="shared" si="66"/>
        <v>12000</v>
      </c>
      <c r="R512" s="20">
        <f t="shared" si="66"/>
        <v>12000</v>
      </c>
      <c r="S512" s="20">
        <f t="shared" si="66"/>
        <v>0</v>
      </c>
      <c r="T512" s="20">
        <f t="shared" si="66"/>
        <v>0</v>
      </c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</row>
    <row r="513" spans="1:144" s="17" customFormat="1" ht="18" customHeight="1" hidden="1">
      <c r="A513" s="18"/>
      <c r="B513" s="19"/>
      <c r="C513" s="19" t="s">
        <v>70</v>
      </c>
      <c r="D513" s="20" t="s">
        <v>56</v>
      </c>
      <c r="E513" s="20"/>
      <c r="F513" s="122"/>
      <c r="G513" s="5">
        <v>15000</v>
      </c>
      <c r="H513" s="5">
        <v>15000</v>
      </c>
      <c r="I513" s="5">
        <v>15000</v>
      </c>
      <c r="J513" s="5">
        <v>0</v>
      </c>
      <c r="K513" s="5">
        <v>15000</v>
      </c>
      <c r="L513" s="5">
        <v>0</v>
      </c>
      <c r="M513" s="60">
        <v>0</v>
      </c>
      <c r="N513" s="60">
        <v>0</v>
      </c>
      <c r="O513" s="60">
        <v>0</v>
      </c>
      <c r="P513" s="60">
        <v>0</v>
      </c>
      <c r="Q513" s="5">
        <v>0</v>
      </c>
      <c r="S513" s="17">
        <v>0</v>
      </c>
      <c r="T513" s="17">
        <v>0</v>
      </c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</row>
    <row r="514" spans="1:144" s="17" customFormat="1" ht="18" customHeight="1" hidden="1">
      <c r="A514" s="18"/>
      <c r="B514" s="19"/>
      <c r="C514" s="19">
        <v>4260</v>
      </c>
      <c r="D514" s="20" t="s">
        <v>64</v>
      </c>
      <c r="E514" s="20"/>
      <c r="F514" s="122"/>
      <c r="G514" s="5">
        <v>200000</v>
      </c>
      <c r="H514" s="5">
        <v>200000</v>
      </c>
      <c r="I514" s="5">
        <v>200000</v>
      </c>
      <c r="J514" s="5">
        <v>0</v>
      </c>
      <c r="K514" s="5">
        <v>200000</v>
      </c>
      <c r="L514" s="5">
        <v>0</v>
      </c>
      <c r="M514" s="60">
        <v>0</v>
      </c>
      <c r="N514" s="60">
        <v>0</v>
      </c>
      <c r="O514" s="60">
        <v>0</v>
      </c>
      <c r="P514" s="60">
        <v>0</v>
      </c>
      <c r="Q514" s="5">
        <v>0</v>
      </c>
      <c r="R514" s="17">
        <v>0</v>
      </c>
      <c r="S514" s="17">
        <v>0</v>
      </c>
      <c r="T514" s="17">
        <v>0</v>
      </c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</row>
    <row r="515" spans="1:144" s="17" customFormat="1" ht="18" customHeight="1" hidden="1">
      <c r="A515" s="18"/>
      <c r="B515" s="19"/>
      <c r="C515" s="19">
        <v>4270</v>
      </c>
      <c r="D515" s="20" t="s">
        <v>57</v>
      </c>
      <c r="E515" s="20"/>
      <c r="F515" s="122"/>
      <c r="G515" s="5">
        <v>60000</v>
      </c>
      <c r="H515" s="5">
        <v>60000</v>
      </c>
      <c r="I515" s="5">
        <v>60000</v>
      </c>
      <c r="J515" s="5">
        <v>0</v>
      </c>
      <c r="K515" s="5">
        <v>60000</v>
      </c>
      <c r="L515" s="5">
        <v>0</v>
      </c>
      <c r="M515" s="60">
        <v>0</v>
      </c>
      <c r="N515" s="60">
        <v>0</v>
      </c>
      <c r="O515" s="60">
        <v>0</v>
      </c>
      <c r="P515" s="60">
        <v>0</v>
      </c>
      <c r="Q515" s="5">
        <v>0</v>
      </c>
      <c r="R515" s="17">
        <v>0</v>
      </c>
      <c r="S515" s="17">
        <v>0</v>
      </c>
      <c r="T515" s="17">
        <v>0</v>
      </c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</row>
    <row r="516" spans="1:144" s="17" customFormat="1" ht="18" customHeight="1" hidden="1">
      <c r="A516" s="18"/>
      <c r="B516" s="19"/>
      <c r="C516" s="19">
        <v>4300</v>
      </c>
      <c r="D516" s="20" t="s">
        <v>58</v>
      </c>
      <c r="E516" s="20"/>
      <c r="F516" s="122"/>
      <c r="G516" s="5">
        <v>14000</v>
      </c>
      <c r="H516" s="5">
        <v>14000</v>
      </c>
      <c r="I516" s="5">
        <v>14000</v>
      </c>
      <c r="J516" s="5">
        <v>0</v>
      </c>
      <c r="K516" s="5">
        <v>14000</v>
      </c>
      <c r="L516" s="5">
        <v>0</v>
      </c>
      <c r="M516" s="60">
        <v>0</v>
      </c>
      <c r="N516" s="60">
        <v>0</v>
      </c>
      <c r="O516" s="60">
        <v>0</v>
      </c>
      <c r="P516" s="60">
        <v>0</v>
      </c>
      <c r="Q516" s="5">
        <v>0</v>
      </c>
      <c r="R516" s="17">
        <v>0</v>
      </c>
      <c r="S516" s="17">
        <v>0</v>
      </c>
      <c r="T516" s="17">
        <v>0</v>
      </c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</row>
    <row r="517" spans="1:144" s="17" customFormat="1" ht="27" customHeight="1" hidden="1">
      <c r="A517" s="18"/>
      <c r="B517" s="19"/>
      <c r="C517" s="19">
        <v>6050</v>
      </c>
      <c r="D517" s="20" t="s">
        <v>66</v>
      </c>
      <c r="E517" s="20"/>
      <c r="F517" s="122"/>
      <c r="G517" s="5">
        <v>12000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60">
        <v>0</v>
      </c>
      <c r="N517" s="60">
        <v>0</v>
      </c>
      <c r="O517" s="60">
        <v>0</v>
      </c>
      <c r="P517" s="60">
        <v>0</v>
      </c>
      <c r="Q517" s="5">
        <v>12000</v>
      </c>
      <c r="R517" s="17">
        <v>12000</v>
      </c>
      <c r="S517" s="17">
        <v>0</v>
      </c>
      <c r="T517" s="17">
        <v>0</v>
      </c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</row>
    <row r="518" spans="1:144" s="17" customFormat="1" ht="39" customHeight="1" hidden="1">
      <c r="A518" s="18"/>
      <c r="B518" s="19">
        <v>90020</v>
      </c>
      <c r="C518" s="19"/>
      <c r="D518" s="20" t="s">
        <v>174</v>
      </c>
      <c r="E518" s="20"/>
      <c r="F518" s="122"/>
      <c r="G518" s="20">
        <f aca="true" t="shared" si="67" ref="G518:L518">G519</f>
        <v>200</v>
      </c>
      <c r="H518" s="20">
        <f t="shared" si="67"/>
        <v>200</v>
      </c>
      <c r="I518" s="20">
        <f t="shared" si="67"/>
        <v>200</v>
      </c>
      <c r="J518" s="20">
        <f t="shared" si="67"/>
        <v>0</v>
      </c>
      <c r="K518" s="20">
        <f t="shared" si="67"/>
        <v>200</v>
      </c>
      <c r="L518" s="20">
        <f t="shared" si="67"/>
        <v>0</v>
      </c>
      <c r="M518" s="60">
        <v>0</v>
      </c>
      <c r="N518" s="60">
        <v>0</v>
      </c>
      <c r="O518" s="60">
        <v>0</v>
      </c>
      <c r="P518" s="60">
        <v>0</v>
      </c>
      <c r="Q518" s="5">
        <v>0</v>
      </c>
      <c r="S518" s="17">
        <v>0</v>
      </c>
      <c r="T518" s="17">
        <v>0</v>
      </c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</row>
    <row r="519" spans="1:144" s="17" customFormat="1" ht="18" customHeight="1" hidden="1">
      <c r="A519" s="18"/>
      <c r="B519" s="19"/>
      <c r="C519" s="19">
        <v>4210</v>
      </c>
      <c r="D519" s="20" t="s">
        <v>56</v>
      </c>
      <c r="E519" s="20"/>
      <c r="F519" s="122"/>
      <c r="G519" s="5">
        <v>200</v>
      </c>
      <c r="H519" s="5">
        <v>200</v>
      </c>
      <c r="I519" s="5">
        <v>200</v>
      </c>
      <c r="J519" s="5">
        <v>0</v>
      </c>
      <c r="K519" s="5">
        <v>200</v>
      </c>
      <c r="L519" s="5">
        <v>0</v>
      </c>
      <c r="M519" s="60">
        <v>0</v>
      </c>
      <c r="N519" s="60">
        <v>0</v>
      </c>
      <c r="O519" s="60">
        <v>0</v>
      </c>
      <c r="P519" s="60">
        <v>0</v>
      </c>
      <c r="Q519" s="5">
        <v>0</v>
      </c>
      <c r="S519" s="17">
        <v>0</v>
      </c>
      <c r="T519" s="17">
        <v>0</v>
      </c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</row>
    <row r="520" spans="1:144" s="17" customFormat="1" ht="18" customHeight="1" hidden="1">
      <c r="A520" s="18"/>
      <c r="B520" s="19" t="s">
        <v>24</v>
      </c>
      <c r="C520" s="19"/>
      <c r="D520" s="20" t="s">
        <v>6</v>
      </c>
      <c r="E520" s="20">
        <f>SUM(E521:E533)</f>
        <v>0</v>
      </c>
      <c r="F520" s="122">
        <f>SUM(F521:F533)</f>
        <v>0</v>
      </c>
      <c r="G520" s="20">
        <f>SUM(G521:G533)</f>
        <v>311198</v>
      </c>
      <c r="H520" s="20">
        <f>SUM(H521:H533)</f>
        <v>311198</v>
      </c>
      <c r="I520" s="20">
        <f aca="true" t="shared" si="68" ref="I520:T520">SUM(I521:I533)</f>
        <v>301398</v>
      </c>
      <c r="J520" s="20">
        <f t="shared" si="68"/>
        <v>269238</v>
      </c>
      <c r="K520" s="20">
        <f>SUM(K521:K533)</f>
        <v>32160</v>
      </c>
      <c r="L520" s="20">
        <f>SUM(L521:L533)</f>
        <v>0</v>
      </c>
      <c r="M520" s="20">
        <f>SUM(M521:M533)</f>
        <v>9800</v>
      </c>
      <c r="N520" s="20">
        <f t="shared" si="68"/>
        <v>0</v>
      </c>
      <c r="O520" s="20">
        <f t="shared" si="68"/>
        <v>0</v>
      </c>
      <c r="P520" s="20">
        <f t="shared" si="68"/>
        <v>0</v>
      </c>
      <c r="Q520" s="20">
        <f t="shared" si="68"/>
        <v>0</v>
      </c>
      <c r="R520" s="20">
        <f t="shared" si="68"/>
        <v>0</v>
      </c>
      <c r="S520" s="20">
        <f t="shared" si="68"/>
        <v>0</v>
      </c>
      <c r="T520" s="20">
        <f t="shared" si="68"/>
        <v>0</v>
      </c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</row>
    <row r="521" spans="1:144" s="17" customFormat="1" ht="25.5" customHeight="1" hidden="1">
      <c r="A521" s="18"/>
      <c r="B521" s="19"/>
      <c r="C521" s="19" t="s">
        <v>69</v>
      </c>
      <c r="D521" s="20" t="s">
        <v>213</v>
      </c>
      <c r="E521" s="20"/>
      <c r="F521" s="122"/>
      <c r="G521" s="5">
        <v>9800</v>
      </c>
      <c r="H521" s="5">
        <v>9800</v>
      </c>
      <c r="I521" s="5">
        <v>0</v>
      </c>
      <c r="J521" s="5">
        <v>0</v>
      </c>
      <c r="K521" s="5">
        <v>0</v>
      </c>
      <c r="L521" s="5">
        <v>0</v>
      </c>
      <c r="M521" s="60">
        <v>9800</v>
      </c>
      <c r="N521" s="60">
        <v>0</v>
      </c>
      <c r="O521" s="60">
        <v>0</v>
      </c>
      <c r="P521" s="60">
        <v>0</v>
      </c>
      <c r="Q521" s="5">
        <v>0</v>
      </c>
      <c r="R521" s="17">
        <v>0</v>
      </c>
      <c r="S521" s="17">
        <v>0</v>
      </c>
      <c r="T521" s="17">
        <v>0</v>
      </c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</row>
    <row r="522" spans="1:144" s="17" customFormat="1" ht="18" customHeight="1" hidden="1">
      <c r="A522" s="18"/>
      <c r="B522" s="19"/>
      <c r="C522" s="19" t="s">
        <v>100</v>
      </c>
      <c r="D522" s="20" t="s">
        <v>85</v>
      </c>
      <c r="E522" s="20"/>
      <c r="F522" s="122"/>
      <c r="G522" s="5">
        <v>207506</v>
      </c>
      <c r="H522" s="5">
        <v>207506</v>
      </c>
      <c r="I522" s="5">
        <v>207506</v>
      </c>
      <c r="J522" s="5">
        <v>207506</v>
      </c>
      <c r="K522" s="5">
        <v>0</v>
      </c>
      <c r="L522" s="5">
        <v>0</v>
      </c>
      <c r="M522" s="60">
        <v>0</v>
      </c>
      <c r="N522" s="60">
        <v>0</v>
      </c>
      <c r="O522" s="60">
        <v>0</v>
      </c>
      <c r="P522" s="60">
        <v>0</v>
      </c>
      <c r="Q522" s="5">
        <v>0</v>
      </c>
      <c r="R522" s="17">
        <v>0</v>
      </c>
      <c r="S522" s="17">
        <v>0</v>
      </c>
      <c r="T522" s="17">
        <v>0</v>
      </c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</row>
    <row r="523" spans="1:144" s="17" customFormat="1" ht="18" customHeight="1" hidden="1">
      <c r="A523" s="18"/>
      <c r="B523" s="19"/>
      <c r="C523" s="19" t="s">
        <v>123</v>
      </c>
      <c r="D523" s="20" t="s">
        <v>86</v>
      </c>
      <c r="E523" s="20"/>
      <c r="F523" s="122"/>
      <c r="G523" s="5">
        <v>20980</v>
      </c>
      <c r="H523" s="5">
        <v>20980</v>
      </c>
      <c r="I523" s="5">
        <v>20980</v>
      </c>
      <c r="J523" s="5">
        <v>20980</v>
      </c>
      <c r="K523" s="5">
        <v>0</v>
      </c>
      <c r="L523" s="5">
        <v>0</v>
      </c>
      <c r="M523" s="60">
        <v>0</v>
      </c>
      <c r="N523" s="60">
        <v>0</v>
      </c>
      <c r="O523" s="60">
        <v>0</v>
      </c>
      <c r="P523" s="60">
        <v>0</v>
      </c>
      <c r="Q523" s="5">
        <v>0</v>
      </c>
      <c r="R523" s="17">
        <v>0</v>
      </c>
      <c r="S523" s="17">
        <v>0</v>
      </c>
      <c r="T523" s="17">
        <v>0</v>
      </c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</row>
    <row r="524" spans="1:144" s="17" customFormat="1" ht="18" customHeight="1" hidden="1">
      <c r="A524" s="18"/>
      <c r="B524" s="19"/>
      <c r="C524" s="19" t="s">
        <v>49</v>
      </c>
      <c r="D524" s="20" t="s">
        <v>54</v>
      </c>
      <c r="E524" s="20"/>
      <c r="F524" s="122"/>
      <c r="G524" s="5">
        <v>34502</v>
      </c>
      <c r="H524" s="5">
        <v>34502</v>
      </c>
      <c r="I524" s="5">
        <v>34502</v>
      </c>
      <c r="J524" s="5">
        <v>34502</v>
      </c>
      <c r="K524" s="5">
        <v>0</v>
      </c>
      <c r="L524" s="5">
        <v>0</v>
      </c>
      <c r="M524" s="60">
        <v>0</v>
      </c>
      <c r="N524" s="60">
        <v>0</v>
      </c>
      <c r="O524" s="60">
        <v>0</v>
      </c>
      <c r="P524" s="60">
        <v>0</v>
      </c>
      <c r="Q524" s="5">
        <v>0</v>
      </c>
      <c r="S524" s="17">
        <v>0</v>
      </c>
      <c r="T524" s="17">
        <v>0</v>
      </c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</row>
    <row r="525" spans="1:144" s="17" customFormat="1" ht="18" customHeight="1" hidden="1">
      <c r="A525" s="18"/>
      <c r="B525" s="19"/>
      <c r="C525" s="19" t="s">
        <v>50</v>
      </c>
      <c r="D525" s="20" t="s">
        <v>87</v>
      </c>
      <c r="E525" s="20"/>
      <c r="F525" s="122"/>
      <c r="G525" s="5">
        <v>5600</v>
      </c>
      <c r="H525" s="5">
        <v>5600</v>
      </c>
      <c r="I525" s="5">
        <v>5600</v>
      </c>
      <c r="J525" s="5">
        <v>5600</v>
      </c>
      <c r="K525" s="5">
        <v>0</v>
      </c>
      <c r="L525" s="5">
        <v>0</v>
      </c>
      <c r="M525" s="60">
        <v>0</v>
      </c>
      <c r="N525" s="60">
        <v>0</v>
      </c>
      <c r="O525" s="60">
        <v>0</v>
      </c>
      <c r="P525" s="60">
        <v>0</v>
      </c>
      <c r="Q525" s="5">
        <v>0</v>
      </c>
      <c r="S525" s="17">
        <v>0</v>
      </c>
      <c r="T525" s="17">
        <v>0</v>
      </c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</row>
    <row r="526" spans="1:144" s="17" customFormat="1" ht="18" customHeight="1" hidden="1">
      <c r="A526" s="18"/>
      <c r="B526" s="19"/>
      <c r="C526" s="19" t="s">
        <v>51</v>
      </c>
      <c r="D526" s="20" t="s">
        <v>127</v>
      </c>
      <c r="E526" s="20"/>
      <c r="F526" s="122"/>
      <c r="G526" s="5">
        <v>650</v>
      </c>
      <c r="H526" s="5">
        <v>650</v>
      </c>
      <c r="I526" s="5">
        <v>650</v>
      </c>
      <c r="J526" s="5">
        <v>650</v>
      </c>
      <c r="K526" s="5">
        <v>0</v>
      </c>
      <c r="L526" s="5">
        <v>0</v>
      </c>
      <c r="M526" s="60">
        <v>0</v>
      </c>
      <c r="N526" s="60">
        <v>0</v>
      </c>
      <c r="O526" s="60">
        <v>0</v>
      </c>
      <c r="P526" s="60">
        <v>0</v>
      </c>
      <c r="Q526" s="5">
        <v>0</v>
      </c>
      <c r="R526" s="17">
        <v>0</v>
      </c>
      <c r="S526" s="17">
        <v>0</v>
      </c>
      <c r="T526" s="17">
        <v>0</v>
      </c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</row>
    <row r="527" spans="1:144" s="17" customFormat="1" ht="18" customHeight="1" hidden="1">
      <c r="A527" s="18"/>
      <c r="B527" s="19"/>
      <c r="C527" s="19" t="s">
        <v>70</v>
      </c>
      <c r="D527" s="20" t="s">
        <v>56</v>
      </c>
      <c r="E527" s="20"/>
      <c r="F527" s="122"/>
      <c r="G527" s="5">
        <v>5000</v>
      </c>
      <c r="H527" s="5">
        <v>5000</v>
      </c>
      <c r="I527" s="5">
        <v>5000</v>
      </c>
      <c r="J527" s="5">
        <v>0</v>
      </c>
      <c r="K527" s="5">
        <v>5000</v>
      </c>
      <c r="L527" s="5">
        <v>0</v>
      </c>
      <c r="M527" s="60">
        <v>0</v>
      </c>
      <c r="N527" s="60">
        <v>0</v>
      </c>
      <c r="O527" s="60">
        <v>0</v>
      </c>
      <c r="P527" s="60">
        <v>0</v>
      </c>
      <c r="Q527" s="5">
        <v>0</v>
      </c>
      <c r="R527" s="17">
        <v>0</v>
      </c>
      <c r="S527" s="17">
        <v>0</v>
      </c>
      <c r="T527" s="17">
        <v>0</v>
      </c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</row>
    <row r="528" spans="1:144" s="17" customFormat="1" ht="18" customHeight="1" hidden="1">
      <c r="A528" s="18"/>
      <c r="B528" s="19"/>
      <c r="C528" s="19">
        <v>4270</v>
      </c>
      <c r="D528" s="20" t="s">
        <v>57</v>
      </c>
      <c r="E528" s="20"/>
      <c r="F528" s="122"/>
      <c r="G528" s="5">
        <v>500</v>
      </c>
      <c r="H528" s="5">
        <v>500</v>
      </c>
      <c r="I528" s="5">
        <v>500</v>
      </c>
      <c r="J528" s="5">
        <v>0</v>
      </c>
      <c r="K528" s="5">
        <v>500</v>
      </c>
      <c r="L528" s="5">
        <v>0</v>
      </c>
      <c r="M528" s="60">
        <v>0</v>
      </c>
      <c r="N528" s="60">
        <v>0</v>
      </c>
      <c r="O528" s="60">
        <v>0</v>
      </c>
      <c r="P528" s="60">
        <v>0</v>
      </c>
      <c r="Q528" s="5">
        <v>0</v>
      </c>
      <c r="R528" s="17">
        <v>0</v>
      </c>
      <c r="S528" s="17">
        <v>0</v>
      </c>
      <c r="T528" s="17">
        <v>0</v>
      </c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</row>
    <row r="529" spans="1:144" s="17" customFormat="1" ht="18" customHeight="1" hidden="1">
      <c r="A529" s="18"/>
      <c r="B529" s="19"/>
      <c r="C529" s="19" t="s">
        <v>71</v>
      </c>
      <c r="D529" s="20" t="s">
        <v>88</v>
      </c>
      <c r="E529" s="20"/>
      <c r="F529" s="122"/>
      <c r="G529" s="5">
        <v>1800</v>
      </c>
      <c r="H529" s="5">
        <v>1800</v>
      </c>
      <c r="I529" s="5">
        <v>1800</v>
      </c>
      <c r="J529" s="5">
        <v>0</v>
      </c>
      <c r="K529" s="5">
        <v>1800</v>
      </c>
      <c r="L529" s="5">
        <v>0</v>
      </c>
      <c r="M529" s="60">
        <v>0</v>
      </c>
      <c r="N529" s="60">
        <v>0</v>
      </c>
      <c r="O529" s="60">
        <v>0</v>
      </c>
      <c r="P529" s="60">
        <v>0</v>
      </c>
      <c r="Q529" s="5">
        <v>0</v>
      </c>
      <c r="R529" s="17">
        <v>0</v>
      </c>
      <c r="S529" s="17">
        <v>0</v>
      </c>
      <c r="T529" s="17">
        <v>0</v>
      </c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</row>
    <row r="530" spans="1:144" s="17" customFormat="1" ht="18" customHeight="1" hidden="1">
      <c r="A530" s="18"/>
      <c r="B530" s="19"/>
      <c r="C530" s="19" t="s">
        <v>67</v>
      </c>
      <c r="D530" s="20" t="s">
        <v>58</v>
      </c>
      <c r="E530" s="20"/>
      <c r="F530" s="122"/>
      <c r="G530" s="5">
        <v>7000</v>
      </c>
      <c r="H530" s="5">
        <v>7000</v>
      </c>
      <c r="I530" s="5">
        <v>7000</v>
      </c>
      <c r="J530" s="5">
        <v>0</v>
      </c>
      <c r="K530" s="5">
        <v>7000</v>
      </c>
      <c r="L530" s="5">
        <v>0</v>
      </c>
      <c r="M530" s="60">
        <v>0</v>
      </c>
      <c r="N530" s="60">
        <v>0</v>
      </c>
      <c r="O530" s="60">
        <v>0</v>
      </c>
      <c r="P530" s="60">
        <v>0</v>
      </c>
      <c r="Q530" s="5">
        <v>0</v>
      </c>
      <c r="S530" s="17">
        <v>0</v>
      </c>
      <c r="T530" s="17">
        <v>0</v>
      </c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</row>
    <row r="531" spans="1:144" s="17" customFormat="1" ht="39" customHeight="1" hidden="1">
      <c r="A531" s="18"/>
      <c r="B531" s="19"/>
      <c r="C531" s="19">
        <v>4360</v>
      </c>
      <c r="D531" s="20" t="s">
        <v>210</v>
      </c>
      <c r="E531" s="20"/>
      <c r="F531" s="122"/>
      <c r="G531" s="5">
        <v>500</v>
      </c>
      <c r="H531" s="5">
        <v>500</v>
      </c>
      <c r="I531" s="5">
        <v>500</v>
      </c>
      <c r="J531" s="5">
        <v>0</v>
      </c>
      <c r="K531" s="5">
        <v>500</v>
      </c>
      <c r="L531" s="5">
        <v>0</v>
      </c>
      <c r="M531" s="60">
        <v>0</v>
      </c>
      <c r="N531" s="60">
        <v>0</v>
      </c>
      <c r="O531" s="60">
        <v>0</v>
      </c>
      <c r="P531" s="60">
        <v>0</v>
      </c>
      <c r="Q531" s="5">
        <v>0</v>
      </c>
      <c r="S531" s="17">
        <v>0</v>
      </c>
      <c r="T531" s="17">
        <v>0</v>
      </c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</row>
    <row r="532" spans="1:144" s="17" customFormat="1" ht="18" customHeight="1" hidden="1">
      <c r="A532" s="18"/>
      <c r="B532" s="19"/>
      <c r="C532" s="19" t="s">
        <v>124</v>
      </c>
      <c r="D532" s="20" t="s">
        <v>132</v>
      </c>
      <c r="E532" s="20"/>
      <c r="F532" s="122"/>
      <c r="G532" s="5">
        <v>17360</v>
      </c>
      <c r="H532" s="5">
        <v>17360</v>
      </c>
      <c r="I532" s="5">
        <v>17360</v>
      </c>
      <c r="J532" s="5">
        <v>0</v>
      </c>
      <c r="K532" s="5">
        <v>17360</v>
      </c>
      <c r="L532" s="5">
        <v>0</v>
      </c>
      <c r="M532" s="60">
        <v>0</v>
      </c>
      <c r="N532" s="60">
        <v>0</v>
      </c>
      <c r="O532" s="60">
        <v>0</v>
      </c>
      <c r="P532" s="60">
        <v>0</v>
      </c>
      <c r="Q532" s="5">
        <v>0</v>
      </c>
      <c r="R532" s="17">
        <v>0</v>
      </c>
      <c r="S532" s="17">
        <v>0</v>
      </c>
      <c r="T532" s="17">
        <v>0</v>
      </c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</row>
    <row r="533" spans="1:144" s="39" customFormat="1" ht="25.5" customHeight="1" hidden="1">
      <c r="A533" s="18"/>
      <c r="B533" s="57"/>
      <c r="C533" s="57">
        <v>6050</v>
      </c>
      <c r="D533" s="58" t="s">
        <v>66</v>
      </c>
      <c r="E533" s="58"/>
      <c r="F533" s="124"/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60">
        <v>0</v>
      </c>
      <c r="N533" s="60">
        <v>0</v>
      </c>
      <c r="O533" s="60">
        <v>0</v>
      </c>
      <c r="P533" s="60">
        <v>0</v>
      </c>
      <c r="Q533" s="5">
        <v>0</v>
      </c>
      <c r="R533" s="17">
        <v>0</v>
      </c>
      <c r="S533" s="17">
        <v>0</v>
      </c>
      <c r="T533" s="17">
        <v>0</v>
      </c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</row>
    <row r="534" spans="1:144" s="39" customFormat="1" ht="11.25" customHeight="1" hidden="1">
      <c r="A534" s="14"/>
      <c r="B534" s="15"/>
      <c r="C534" s="15"/>
      <c r="D534" s="16"/>
      <c r="E534" s="16"/>
      <c r="F534" s="59"/>
      <c r="G534" s="93"/>
      <c r="H534" s="33"/>
      <c r="I534" s="33"/>
      <c r="J534" s="33"/>
      <c r="K534" s="33"/>
      <c r="L534" s="33"/>
      <c r="M534" s="60"/>
      <c r="N534" s="60"/>
      <c r="O534" s="60"/>
      <c r="P534" s="60"/>
      <c r="Q534" s="5"/>
      <c r="R534" s="17"/>
      <c r="S534" s="17"/>
      <c r="T534" s="17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</row>
    <row r="535" spans="1:144" s="17" customFormat="1" ht="27" customHeight="1" hidden="1">
      <c r="A535" s="14">
        <v>921</v>
      </c>
      <c r="B535" s="15"/>
      <c r="C535" s="15"/>
      <c r="D535" s="16" t="s">
        <v>18</v>
      </c>
      <c r="E535" s="16">
        <f>E536+E542+E544</f>
        <v>0</v>
      </c>
      <c r="F535" s="123">
        <f aca="true" t="shared" si="69" ref="F535:T535">F536+F542+F544</f>
        <v>0</v>
      </c>
      <c r="G535" s="16">
        <f t="shared" si="69"/>
        <v>567950</v>
      </c>
      <c r="H535" s="16">
        <f t="shared" si="69"/>
        <v>567950</v>
      </c>
      <c r="I535" s="16">
        <f t="shared" si="69"/>
        <v>31000</v>
      </c>
      <c r="J535" s="16">
        <f t="shared" si="69"/>
        <v>7000</v>
      </c>
      <c r="K535" s="16">
        <f t="shared" si="69"/>
        <v>24000</v>
      </c>
      <c r="L535" s="16">
        <f t="shared" si="69"/>
        <v>536950</v>
      </c>
      <c r="M535" s="16">
        <f t="shared" si="69"/>
        <v>0</v>
      </c>
      <c r="N535" s="16">
        <f t="shared" si="69"/>
        <v>0</v>
      </c>
      <c r="O535" s="16">
        <f t="shared" si="69"/>
        <v>0</v>
      </c>
      <c r="P535" s="16">
        <f t="shared" si="69"/>
        <v>0</v>
      </c>
      <c r="Q535" s="16">
        <f t="shared" si="69"/>
        <v>0</v>
      </c>
      <c r="R535" s="16">
        <f t="shared" si="69"/>
        <v>0</v>
      </c>
      <c r="S535" s="16">
        <f t="shared" si="69"/>
        <v>0</v>
      </c>
      <c r="T535" s="16">
        <f t="shared" si="69"/>
        <v>0</v>
      </c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</row>
    <row r="536" spans="1:144" s="17" customFormat="1" ht="18" customHeight="1" hidden="1">
      <c r="A536" s="18"/>
      <c r="B536" s="19">
        <v>92105</v>
      </c>
      <c r="C536" s="19"/>
      <c r="D536" s="20" t="s">
        <v>19</v>
      </c>
      <c r="E536" s="20"/>
      <c r="F536" s="122"/>
      <c r="G536" s="5">
        <f aca="true" t="shared" si="70" ref="G536:L536">SUM(G537:G541)</f>
        <v>31000</v>
      </c>
      <c r="H536" s="5">
        <f t="shared" si="70"/>
        <v>31000</v>
      </c>
      <c r="I536" s="5">
        <f t="shared" si="70"/>
        <v>31000</v>
      </c>
      <c r="J536" s="5">
        <f t="shared" si="70"/>
        <v>7000</v>
      </c>
      <c r="K536" s="5">
        <f t="shared" si="70"/>
        <v>24000</v>
      </c>
      <c r="L536" s="5">
        <f t="shared" si="70"/>
        <v>0</v>
      </c>
      <c r="M536" s="60">
        <v>0</v>
      </c>
      <c r="N536" s="60">
        <v>0</v>
      </c>
      <c r="O536" s="60">
        <v>0</v>
      </c>
      <c r="P536" s="60">
        <v>0</v>
      </c>
      <c r="Q536" s="5">
        <v>0</v>
      </c>
      <c r="R536" s="17">
        <v>0</v>
      </c>
      <c r="S536" s="17">
        <v>0</v>
      </c>
      <c r="T536" s="17">
        <v>0</v>
      </c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</row>
    <row r="537" spans="1:144" s="17" customFormat="1" ht="18" customHeight="1" hidden="1">
      <c r="A537" s="18"/>
      <c r="B537" s="19"/>
      <c r="C537" s="19" t="s">
        <v>51</v>
      </c>
      <c r="D537" s="20" t="s">
        <v>127</v>
      </c>
      <c r="E537" s="20"/>
      <c r="F537" s="122"/>
      <c r="G537" s="5">
        <v>7000</v>
      </c>
      <c r="H537" s="5">
        <v>7000</v>
      </c>
      <c r="I537" s="5">
        <v>7000</v>
      </c>
      <c r="J537" s="5">
        <v>7000</v>
      </c>
      <c r="K537" s="5">
        <v>0</v>
      </c>
      <c r="L537" s="5">
        <v>0</v>
      </c>
      <c r="M537" s="60">
        <v>0</v>
      </c>
      <c r="N537" s="60">
        <v>0</v>
      </c>
      <c r="O537" s="60">
        <v>0</v>
      </c>
      <c r="P537" s="60">
        <v>0</v>
      </c>
      <c r="Q537" s="5">
        <v>0</v>
      </c>
      <c r="R537" s="17">
        <v>0</v>
      </c>
      <c r="S537" s="17">
        <v>0</v>
      </c>
      <c r="T537" s="17">
        <v>0</v>
      </c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</row>
    <row r="538" spans="1:144" s="17" customFormat="1" ht="18" customHeight="1" hidden="1">
      <c r="A538" s="18"/>
      <c r="B538" s="19"/>
      <c r="C538" s="19" t="s">
        <v>70</v>
      </c>
      <c r="D538" s="20" t="s">
        <v>56</v>
      </c>
      <c r="E538" s="20"/>
      <c r="F538" s="122"/>
      <c r="G538" s="5">
        <v>9500</v>
      </c>
      <c r="H538" s="5">
        <v>9500</v>
      </c>
      <c r="I538" s="5">
        <v>9500</v>
      </c>
      <c r="J538" s="5">
        <v>0</v>
      </c>
      <c r="K538" s="5">
        <v>9500</v>
      </c>
      <c r="L538" s="5">
        <v>0</v>
      </c>
      <c r="M538" s="60">
        <v>0</v>
      </c>
      <c r="N538" s="60">
        <v>0</v>
      </c>
      <c r="O538" s="60">
        <v>0</v>
      </c>
      <c r="P538" s="60">
        <v>0</v>
      </c>
      <c r="Q538" s="5">
        <v>0</v>
      </c>
      <c r="R538" s="17">
        <v>0</v>
      </c>
      <c r="S538" s="17">
        <v>0</v>
      </c>
      <c r="T538" s="17">
        <v>0</v>
      </c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</row>
    <row r="539" spans="1:144" s="17" customFormat="1" ht="18" customHeight="1" hidden="1">
      <c r="A539" s="18"/>
      <c r="B539" s="19"/>
      <c r="C539" s="19" t="s">
        <v>61</v>
      </c>
      <c r="D539" s="20" t="s">
        <v>64</v>
      </c>
      <c r="E539" s="20"/>
      <c r="F539" s="122"/>
      <c r="G539" s="5">
        <v>1000</v>
      </c>
      <c r="H539" s="5">
        <v>1000</v>
      </c>
      <c r="I539" s="5">
        <v>1000</v>
      </c>
      <c r="J539" s="5">
        <v>0</v>
      </c>
      <c r="K539" s="5">
        <v>1000</v>
      </c>
      <c r="L539" s="5">
        <v>0</v>
      </c>
      <c r="M539" s="60">
        <v>0</v>
      </c>
      <c r="N539" s="60">
        <v>0</v>
      </c>
      <c r="O539" s="60">
        <v>0</v>
      </c>
      <c r="P539" s="60">
        <v>0</v>
      </c>
      <c r="Q539" s="5">
        <v>0</v>
      </c>
      <c r="R539" s="17">
        <v>0</v>
      </c>
      <c r="S539" s="17">
        <v>0</v>
      </c>
      <c r="T539" s="17">
        <v>0</v>
      </c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</row>
    <row r="540" spans="1:144" s="17" customFormat="1" ht="18" customHeight="1" hidden="1">
      <c r="A540" s="18"/>
      <c r="B540" s="19"/>
      <c r="C540" s="19">
        <v>4300</v>
      </c>
      <c r="D540" s="20" t="s">
        <v>58</v>
      </c>
      <c r="E540" s="20"/>
      <c r="F540" s="122"/>
      <c r="G540" s="5">
        <v>12000</v>
      </c>
      <c r="H540" s="5">
        <v>12000</v>
      </c>
      <c r="I540" s="5">
        <v>12000</v>
      </c>
      <c r="J540" s="5">
        <v>0</v>
      </c>
      <c r="K540" s="5">
        <v>12000</v>
      </c>
      <c r="L540" s="5">
        <v>0</v>
      </c>
      <c r="M540" s="60">
        <v>0</v>
      </c>
      <c r="N540" s="60">
        <v>0</v>
      </c>
      <c r="O540" s="60">
        <v>0</v>
      </c>
      <c r="P540" s="60">
        <v>0</v>
      </c>
      <c r="Q540" s="5">
        <v>0</v>
      </c>
      <c r="S540" s="17">
        <v>0</v>
      </c>
      <c r="T540" s="17">
        <v>0</v>
      </c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</row>
    <row r="541" spans="1:144" s="17" customFormat="1" ht="18" customHeight="1" hidden="1">
      <c r="A541" s="18"/>
      <c r="B541" s="19"/>
      <c r="C541" s="19" t="s">
        <v>52</v>
      </c>
      <c r="D541" s="20" t="s">
        <v>59</v>
      </c>
      <c r="E541" s="20"/>
      <c r="F541" s="122"/>
      <c r="G541" s="5">
        <v>1500</v>
      </c>
      <c r="H541" s="5">
        <v>1500</v>
      </c>
      <c r="I541" s="5">
        <v>1500</v>
      </c>
      <c r="J541" s="5">
        <v>0</v>
      </c>
      <c r="K541" s="5">
        <v>1500</v>
      </c>
      <c r="L541" s="5">
        <v>0</v>
      </c>
      <c r="M541" s="60">
        <v>0</v>
      </c>
      <c r="N541" s="60">
        <v>0</v>
      </c>
      <c r="O541" s="60">
        <v>0</v>
      </c>
      <c r="P541" s="60">
        <v>0</v>
      </c>
      <c r="Q541" s="5">
        <v>0</v>
      </c>
      <c r="S541" s="17">
        <v>0</v>
      </c>
      <c r="T541" s="17">
        <v>0</v>
      </c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</row>
    <row r="542" spans="1:144" s="17" customFormat="1" ht="28.5" customHeight="1" hidden="1">
      <c r="A542" s="18"/>
      <c r="B542" s="19">
        <v>92109</v>
      </c>
      <c r="C542" s="19"/>
      <c r="D542" s="20" t="s">
        <v>20</v>
      </c>
      <c r="E542" s="20"/>
      <c r="F542" s="122"/>
      <c r="G542" s="20">
        <f aca="true" t="shared" si="71" ref="G542:L542">SUM(G543:G543)</f>
        <v>246750</v>
      </c>
      <c r="H542" s="20">
        <f t="shared" si="71"/>
        <v>246750</v>
      </c>
      <c r="I542" s="20">
        <f t="shared" si="71"/>
        <v>0</v>
      </c>
      <c r="J542" s="20">
        <f t="shared" si="71"/>
        <v>0</v>
      </c>
      <c r="K542" s="20">
        <f t="shared" si="71"/>
        <v>0</v>
      </c>
      <c r="L542" s="20">
        <f t="shared" si="71"/>
        <v>246750</v>
      </c>
      <c r="M542" s="60">
        <v>0</v>
      </c>
      <c r="N542" s="60">
        <v>0</v>
      </c>
      <c r="O542" s="60">
        <v>0</v>
      </c>
      <c r="P542" s="60">
        <v>0</v>
      </c>
      <c r="Q542" s="5">
        <v>0</v>
      </c>
      <c r="R542" s="17">
        <v>0</v>
      </c>
      <c r="S542" s="17">
        <v>0</v>
      </c>
      <c r="T542" s="17">
        <v>0</v>
      </c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</row>
    <row r="543" spans="1:144" s="17" customFormat="1" ht="25.5" hidden="1">
      <c r="A543" s="18"/>
      <c r="B543" s="19"/>
      <c r="C543" s="19" t="s">
        <v>151</v>
      </c>
      <c r="D543" s="20" t="s">
        <v>156</v>
      </c>
      <c r="E543" s="20"/>
      <c r="F543" s="122"/>
      <c r="G543" s="5">
        <v>246750</v>
      </c>
      <c r="H543" s="5">
        <v>246750</v>
      </c>
      <c r="I543" s="5">
        <v>0</v>
      </c>
      <c r="J543" s="5">
        <v>0</v>
      </c>
      <c r="K543" s="5">
        <v>0</v>
      </c>
      <c r="L543" s="5">
        <v>246750</v>
      </c>
      <c r="M543" s="60">
        <v>0</v>
      </c>
      <c r="N543" s="60">
        <v>0</v>
      </c>
      <c r="O543" s="60">
        <v>0</v>
      </c>
      <c r="P543" s="60">
        <v>0</v>
      </c>
      <c r="Q543" s="5">
        <v>0</v>
      </c>
      <c r="R543" s="17">
        <v>0</v>
      </c>
      <c r="S543" s="17">
        <v>0</v>
      </c>
      <c r="T543" s="17">
        <v>0</v>
      </c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</row>
    <row r="544" spans="1:144" s="17" customFormat="1" ht="15" customHeight="1" hidden="1">
      <c r="A544" s="18"/>
      <c r="B544" s="19">
        <v>92116</v>
      </c>
      <c r="C544" s="19"/>
      <c r="D544" s="20" t="s">
        <v>21</v>
      </c>
      <c r="E544" s="20"/>
      <c r="F544" s="122"/>
      <c r="G544" s="20">
        <f>SUM(G545:G545)</f>
        <v>290200</v>
      </c>
      <c r="H544" s="20">
        <f>SUM(H545:H545)</f>
        <v>290200</v>
      </c>
      <c r="I544" s="20">
        <f>SUM(I545:I545)</f>
        <v>0</v>
      </c>
      <c r="J544" s="20">
        <f>SUM(J545:J545)</f>
        <v>0</v>
      </c>
      <c r="K544" s="20">
        <v>0</v>
      </c>
      <c r="L544" s="20">
        <f>SUM(L545:L545)</f>
        <v>290200</v>
      </c>
      <c r="M544" s="60">
        <v>0</v>
      </c>
      <c r="N544" s="60">
        <v>0</v>
      </c>
      <c r="O544" s="60">
        <v>0</v>
      </c>
      <c r="P544" s="60">
        <v>0</v>
      </c>
      <c r="Q544" s="5">
        <v>0</v>
      </c>
      <c r="R544" s="17">
        <v>0</v>
      </c>
      <c r="S544" s="17">
        <v>0</v>
      </c>
      <c r="T544" s="17">
        <v>0</v>
      </c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</row>
    <row r="545" spans="1:144" s="17" customFormat="1" ht="25.5" hidden="1">
      <c r="A545" s="18"/>
      <c r="B545" s="19"/>
      <c r="C545" s="19" t="s">
        <v>151</v>
      </c>
      <c r="D545" s="20" t="s">
        <v>156</v>
      </c>
      <c r="E545" s="20"/>
      <c r="F545" s="122"/>
      <c r="G545" s="5">
        <v>290200</v>
      </c>
      <c r="H545" s="5">
        <v>290200</v>
      </c>
      <c r="I545" s="5">
        <v>0</v>
      </c>
      <c r="J545" s="5">
        <v>0</v>
      </c>
      <c r="K545" s="5">
        <v>0</v>
      </c>
      <c r="L545" s="5">
        <v>290200</v>
      </c>
      <c r="M545" s="60">
        <v>0</v>
      </c>
      <c r="N545" s="60">
        <v>0</v>
      </c>
      <c r="O545" s="60">
        <v>0</v>
      </c>
      <c r="P545" s="60">
        <v>0</v>
      </c>
      <c r="Q545" s="5">
        <v>0</v>
      </c>
      <c r="R545" s="17">
        <v>0</v>
      </c>
      <c r="S545" s="17">
        <v>0</v>
      </c>
      <c r="T545" s="17">
        <v>0</v>
      </c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</row>
    <row r="546" spans="1:144" s="39" customFormat="1" ht="11.25" customHeight="1" hidden="1">
      <c r="A546" s="18"/>
      <c r="B546" s="19"/>
      <c r="C546" s="19"/>
      <c r="D546" s="20"/>
      <c r="E546" s="20"/>
      <c r="F546" s="51"/>
      <c r="G546" s="69"/>
      <c r="H546" s="33"/>
      <c r="I546" s="33"/>
      <c r="J546" s="33"/>
      <c r="K546" s="33"/>
      <c r="L546" s="33"/>
      <c r="M546" s="60">
        <v>0</v>
      </c>
      <c r="N546" s="60">
        <v>0</v>
      </c>
      <c r="O546" s="60">
        <v>0</v>
      </c>
      <c r="P546" s="60">
        <v>0</v>
      </c>
      <c r="Q546" s="5">
        <v>0</v>
      </c>
      <c r="R546" s="17">
        <v>0</v>
      </c>
      <c r="S546" s="17">
        <v>0</v>
      </c>
      <c r="T546" s="17">
        <v>0</v>
      </c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</row>
    <row r="547" spans="1:144" s="17" customFormat="1" ht="21" customHeight="1" hidden="1">
      <c r="A547" s="14">
        <v>926</v>
      </c>
      <c r="B547" s="15"/>
      <c r="C547" s="15"/>
      <c r="D547" s="16" t="s">
        <v>230</v>
      </c>
      <c r="E547" s="16">
        <f>E548+E565+E568</f>
        <v>0</v>
      </c>
      <c r="F547" s="123">
        <f aca="true" t="shared" si="72" ref="F547:T547">F548+F565+F568</f>
        <v>0</v>
      </c>
      <c r="G547" s="16">
        <f t="shared" si="72"/>
        <v>316655</v>
      </c>
      <c r="H547" s="16">
        <f t="shared" si="72"/>
        <v>261655</v>
      </c>
      <c r="I547" s="16">
        <f t="shared" si="72"/>
        <v>136155</v>
      </c>
      <c r="J547" s="16">
        <f t="shared" si="72"/>
        <v>64685</v>
      </c>
      <c r="K547" s="16">
        <f t="shared" si="72"/>
        <v>71470</v>
      </c>
      <c r="L547" s="16">
        <f t="shared" si="72"/>
        <v>125000</v>
      </c>
      <c r="M547" s="16">
        <f t="shared" si="72"/>
        <v>500</v>
      </c>
      <c r="N547" s="16">
        <f t="shared" si="72"/>
        <v>0</v>
      </c>
      <c r="O547" s="16">
        <f t="shared" si="72"/>
        <v>0</v>
      </c>
      <c r="P547" s="16">
        <f t="shared" si="72"/>
        <v>0</v>
      </c>
      <c r="Q547" s="16">
        <f t="shared" si="72"/>
        <v>55000</v>
      </c>
      <c r="R547" s="16">
        <f t="shared" si="72"/>
        <v>55000</v>
      </c>
      <c r="S547" s="16">
        <f t="shared" si="72"/>
        <v>0</v>
      </c>
      <c r="T547" s="16">
        <f t="shared" si="72"/>
        <v>0</v>
      </c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</row>
    <row r="548" spans="1:144" s="37" customFormat="1" ht="18" customHeight="1" hidden="1">
      <c r="A548" s="34"/>
      <c r="B548" s="36">
        <v>92601</v>
      </c>
      <c r="C548" s="36"/>
      <c r="D548" s="29" t="s">
        <v>200</v>
      </c>
      <c r="E548" s="29">
        <f>SUM(E549:E564)</f>
        <v>0</v>
      </c>
      <c r="F548" s="125">
        <f aca="true" t="shared" si="73" ref="F548:T548">SUM(F549:F564)</f>
        <v>0</v>
      </c>
      <c r="G548" s="29">
        <f t="shared" si="73"/>
        <v>146655</v>
      </c>
      <c r="H548" s="29">
        <f t="shared" si="73"/>
        <v>136655</v>
      </c>
      <c r="I548" s="29">
        <f t="shared" si="73"/>
        <v>136155</v>
      </c>
      <c r="J548" s="29">
        <f t="shared" si="73"/>
        <v>64685</v>
      </c>
      <c r="K548" s="29">
        <f t="shared" si="73"/>
        <v>71470</v>
      </c>
      <c r="L548" s="29">
        <f t="shared" si="73"/>
        <v>0</v>
      </c>
      <c r="M548" s="29">
        <f t="shared" si="73"/>
        <v>500</v>
      </c>
      <c r="N548" s="29">
        <f t="shared" si="73"/>
        <v>0</v>
      </c>
      <c r="O548" s="29">
        <f t="shared" si="73"/>
        <v>0</v>
      </c>
      <c r="P548" s="29">
        <f t="shared" si="73"/>
        <v>0</v>
      </c>
      <c r="Q548" s="29">
        <f t="shared" si="73"/>
        <v>10000</v>
      </c>
      <c r="R548" s="29">
        <f t="shared" si="73"/>
        <v>10000</v>
      </c>
      <c r="S548" s="29">
        <f t="shared" si="73"/>
        <v>0</v>
      </c>
      <c r="T548" s="29">
        <f t="shared" si="73"/>
        <v>0</v>
      </c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</row>
    <row r="549" spans="1:144" s="37" customFormat="1" ht="27.75" customHeight="1" hidden="1">
      <c r="A549" s="34"/>
      <c r="B549" s="36"/>
      <c r="C549" s="36">
        <v>3020</v>
      </c>
      <c r="D549" s="20" t="s">
        <v>213</v>
      </c>
      <c r="E549" s="20"/>
      <c r="F549" s="122"/>
      <c r="G549" s="29">
        <v>500</v>
      </c>
      <c r="H549" s="29">
        <v>500</v>
      </c>
      <c r="I549" s="29">
        <v>0</v>
      </c>
      <c r="J549" s="29">
        <v>0</v>
      </c>
      <c r="K549" s="29">
        <v>0</v>
      </c>
      <c r="L549" s="29">
        <v>0</v>
      </c>
      <c r="M549" s="60">
        <v>500</v>
      </c>
      <c r="N549" s="60">
        <v>0</v>
      </c>
      <c r="O549" s="60">
        <v>0</v>
      </c>
      <c r="P549" s="60">
        <v>0</v>
      </c>
      <c r="Q549" s="5">
        <v>0</v>
      </c>
      <c r="R549" s="17">
        <v>0</v>
      </c>
      <c r="S549" s="17">
        <v>0</v>
      </c>
      <c r="T549" s="17">
        <v>0</v>
      </c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</row>
    <row r="550" spans="1:144" s="37" customFormat="1" ht="18" customHeight="1" hidden="1">
      <c r="A550" s="34"/>
      <c r="B550" s="36"/>
      <c r="C550" s="36">
        <v>4010</v>
      </c>
      <c r="D550" s="29" t="s">
        <v>85</v>
      </c>
      <c r="E550" s="29"/>
      <c r="F550" s="125"/>
      <c r="G550" s="29">
        <v>46510</v>
      </c>
      <c r="H550" s="29">
        <v>46510</v>
      </c>
      <c r="I550" s="29">
        <v>46510</v>
      </c>
      <c r="J550" s="29">
        <v>46510</v>
      </c>
      <c r="K550" s="29">
        <v>0</v>
      </c>
      <c r="L550" s="29">
        <v>0</v>
      </c>
      <c r="M550" s="60">
        <v>0</v>
      </c>
      <c r="N550" s="60">
        <v>0</v>
      </c>
      <c r="O550" s="60">
        <v>0</v>
      </c>
      <c r="P550" s="60">
        <v>0</v>
      </c>
      <c r="Q550" s="5">
        <v>0</v>
      </c>
      <c r="R550" s="17">
        <v>0</v>
      </c>
      <c r="S550" s="17">
        <v>0</v>
      </c>
      <c r="T550" s="17">
        <v>0</v>
      </c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</row>
    <row r="551" spans="1:144" s="37" customFormat="1" ht="18" customHeight="1" hidden="1">
      <c r="A551" s="34"/>
      <c r="B551" s="36"/>
      <c r="C551" s="36">
        <v>4040</v>
      </c>
      <c r="D551" s="29" t="s">
        <v>86</v>
      </c>
      <c r="E551" s="29"/>
      <c r="F551" s="125"/>
      <c r="G551" s="29">
        <v>3515</v>
      </c>
      <c r="H551" s="29">
        <v>3515</v>
      </c>
      <c r="I551" s="29">
        <v>3515</v>
      </c>
      <c r="J551" s="29">
        <v>3515</v>
      </c>
      <c r="K551" s="29">
        <v>0</v>
      </c>
      <c r="L551" s="29">
        <v>0</v>
      </c>
      <c r="M551" s="60">
        <v>0</v>
      </c>
      <c r="N551" s="60">
        <v>0</v>
      </c>
      <c r="O551" s="60">
        <v>0</v>
      </c>
      <c r="P551" s="60">
        <v>0</v>
      </c>
      <c r="Q551" s="5">
        <v>0</v>
      </c>
      <c r="R551" s="17">
        <v>0</v>
      </c>
      <c r="S551" s="17">
        <v>0</v>
      </c>
      <c r="T551" s="17">
        <v>0</v>
      </c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</row>
    <row r="552" spans="1:144" s="37" customFormat="1" ht="18" customHeight="1" hidden="1">
      <c r="A552" s="34"/>
      <c r="B552" s="36"/>
      <c r="C552" s="36">
        <v>4110</v>
      </c>
      <c r="D552" s="29" t="s">
        <v>54</v>
      </c>
      <c r="E552" s="29"/>
      <c r="F552" s="125"/>
      <c r="G552" s="29">
        <v>8310</v>
      </c>
      <c r="H552" s="29">
        <v>8310</v>
      </c>
      <c r="I552" s="29">
        <v>8310</v>
      </c>
      <c r="J552" s="29">
        <v>8310</v>
      </c>
      <c r="K552" s="29">
        <v>0</v>
      </c>
      <c r="L552" s="29">
        <v>0</v>
      </c>
      <c r="M552" s="60">
        <v>0</v>
      </c>
      <c r="N552" s="60">
        <v>0</v>
      </c>
      <c r="O552" s="60">
        <v>0</v>
      </c>
      <c r="P552" s="60">
        <v>0</v>
      </c>
      <c r="Q552" s="5">
        <v>0</v>
      </c>
      <c r="R552" s="17">
        <v>0</v>
      </c>
      <c r="S552" s="17">
        <v>0</v>
      </c>
      <c r="T552" s="17">
        <v>0</v>
      </c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</row>
    <row r="553" spans="1:144" s="37" customFormat="1" ht="18" customHeight="1" hidden="1">
      <c r="A553" s="34"/>
      <c r="B553" s="36"/>
      <c r="C553" s="36">
        <v>4120</v>
      </c>
      <c r="D553" s="29" t="s">
        <v>87</v>
      </c>
      <c r="E553" s="29"/>
      <c r="F553" s="125"/>
      <c r="G553" s="29">
        <v>1350</v>
      </c>
      <c r="H553" s="29">
        <v>1350</v>
      </c>
      <c r="I553" s="29">
        <v>1350</v>
      </c>
      <c r="J553" s="29">
        <v>1350</v>
      </c>
      <c r="K553" s="29">
        <v>0</v>
      </c>
      <c r="L553" s="29">
        <v>0</v>
      </c>
      <c r="M553" s="60">
        <v>0</v>
      </c>
      <c r="N553" s="60">
        <v>0</v>
      </c>
      <c r="O553" s="60">
        <v>0</v>
      </c>
      <c r="P553" s="60">
        <v>0</v>
      </c>
      <c r="Q553" s="5">
        <v>0</v>
      </c>
      <c r="R553" s="17"/>
      <c r="S553" s="17">
        <v>0</v>
      </c>
      <c r="T553" s="17">
        <v>0</v>
      </c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</row>
    <row r="554" spans="1:144" s="37" customFormat="1" ht="18" customHeight="1" hidden="1">
      <c r="A554" s="34"/>
      <c r="B554" s="36"/>
      <c r="C554" s="36">
        <v>4170</v>
      </c>
      <c r="D554" s="29" t="s">
        <v>55</v>
      </c>
      <c r="E554" s="29"/>
      <c r="F554" s="125"/>
      <c r="G554" s="29">
        <v>5000</v>
      </c>
      <c r="H554" s="29">
        <v>5000</v>
      </c>
      <c r="I554" s="29">
        <v>5000</v>
      </c>
      <c r="J554" s="29">
        <v>5000</v>
      </c>
      <c r="K554" s="29">
        <v>0</v>
      </c>
      <c r="L554" s="29">
        <v>0</v>
      </c>
      <c r="M554" s="60">
        <v>0</v>
      </c>
      <c r="N554" s="60">
        <v>0</v>
      </c>
      <c r="O554" s="60">
        <v>0</v>
      </c>
      <c r="P554" s="60">
        <v>0</v>
      </c>
      <c r="Q554" s="5">
        <v>0</v>
      </c>
      <c r="R554" s="17"/>
      <c r="S554" s="17">
        <v>0</v>
      </c>
      <c r="T554" s="17">
        <v>0</v>
      </c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</row>
    <row r="555" spans="1:144" s="37" customFormat="1" ht="18" customHeight="1" hidden="1">
      <c r="A555" s="34"/>
      <c r="B555" s="36"/>
      <c r="C555" s="36">
        <v>4210</v>
      </c>
      <c r="D555" s="29" t="s">
        <v>56</v>
      </c>
      <c r="E555" s="29"/>
      <c r="F555" s="125"/>
      <c r="G555" s="29">
        <v>31000</v>
      </c>
      <c r="H555" s="29">
        <v>31000</v>
      </c>
      <c r="I555" s="29">
        <v>31000</v>
      </c>
      <c r="J555" s="29">
        <v>0</v>
      </c>
      <c r="K555" s="29">
        <v>31000</v>
      </c>
      <c r="L555" s="29">
        <v>0</v>
      </c>
      <c r="M555" s="60">
        <v>0</v>
      </c>
      <c r="N555" s="60">
        <v>0</v>
      </c>
      <c r="O555" s="60">
        <v>0</v>
      </c>
      <c r="P555" s="60">
        <v>0</v>
      </c>
      <c r="Q555" s="5">
        <v>0</v>
      </c>
      <c r="R555" s="17">
        <v>0</v>
      </c>
      <c r="S555" s="17">
        <v>0</v>
      </c>
      <c r="T555" s="17">
        <v>0</v>
      </c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</row>
    <row r="556" spans="1:144" s="37" customFormat="1" ht="27" customHeight="1" hidden="1">
      <c r="A556" s="34"/>
      <c r="B556" s="36"/>
      <c r="C556" s="36">
        <v>4230</v>
      </c>
      <c r="D556" s="20" t="s">
        <v>214</v>
      </c>
      <c r="E556" s="20"/>
      <c r="F556" s="122"/>
      <c r="G556" s="29">
        <v>1000</v>
      </c>
      <c r="H556" s="29">
        <v>1000</v>
      </c>
      <c r="I556" s="29">
        <v>1000</v>
      </c>
      <c r="J556" s="29">
        <v>0</v>
      </c>
      <c r="K556" s="29">
        <v>1000</v>
      </c>
      <c r="L556" s="29">
        <v>0</v>
      </c>
      <c r="M556" s="60">
        <v>0</v>
      </c>
      <c r="N556" s="60">
        <v>0</v>
      </c>
      <c r="O556" s="60">
        <v>0</v>
      </c>
      <c r="P556" s="60">
        <v>0</v>
      </c>
      <c r="Q556" s="5">
        <v>0</v>
      </c>
      <c r="R556" s="17">
        <v>0</v>
      </c>
      <c r="S556" s="17">
        <v>0</v>
      </c>
      <c r="T556" s="17">
        <v>0</v>
      </c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</row>
    <row r="557" spans="1:144" s="37" customFormat="1" ht="18" customHeight="1" hidden="1">
      <c r="A557" s="34"/>
      <c r="B557" s="36"/>
      <c r="C557" s="36">
        <v>4260</v>
      </c>
      <c r="D557" s="29" t="s">
        <v>64</v>
      </c>
      <c r="E557" s="29"/>
      <c r="F557" s="125"/>
      <c r="G557" s="29">
        <v>19000</v>
      </c>
      <c r="H557" s="29">
        <v>19000</v>
      </c>
      <c r="I557" s="29">
        <v>19000</v>
      </c>
      <c r="J557" s="29">
        <v>0</v>
      </c>
      <c r="K557" s="29">
        <v>19000</v>
      </c>
      <c r="L557" s="29">
        <v>0</v>
      </c>
      <c r="M557" s="60">
        <v>0</v>
      </c>
      <c r="N557" s="60">
        <v>0</v>
      </c>
      <c r="O557" s="60">
        <v>0</v>
      </c>
      <c r="P557" s="60">
        <v>0</v>
      </c>
      <c r="Q557" s="5">
        <v>0</v>
      </c>
      <c r="R557" s="17">
        <v>0</v>
      </c>
      <c r="S557" s="17">
        <v>0</v>
      </c>
      <c r="T557" s="17">
        <v>0</v>
      </c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</row>
    <row r="558" spans="1:144" s="37" customFormat="1" ht="18" customHeight="1" hidden="1">
      <c r="A558" s="34"/>
      <c r="B558" s="36"/>
      <c r="C558" s="36">
        <v>4270</v>
      </c>
      <c r="D558" s="29" t="s">
        <v>57</v>
      </c>
      <c r="E558" s="29"/>
      <c r="F558" s="125"/>
      <c r="G558" s="29">
        <v>3500</v>
      </c>
      <c r="H558" s="29">
        <v>3500</v>
      </c>
      <c r="I558" s="29">
        <v>3500</v>
      </c>
      <c r="J558" s="29">
        <v>0</v>
      </c>
      <c r="K558" s="29">
        <v>3500</v>
      </c>
      <c r="L558" s="29">
        <v>0</v>
      </c>
      <c r="M558" s="60">
        <v>0</v>
      </c>
      <c r="N558" s="60">
        <v>0</v>
      </c>
      <c r="O558" s="60">
        <v>0</v>
      </c>
      <c r="P558" s="60">
        <v>0</v>
      </c>
      <c r="Q558" s="5">
        <v>0</v>
      </c>
      <c r="R558" s="17">
        <v>0</v>
      </c>
      <c r="S558" s="17">
        <v>0</v>
      </c>
      <c r="T558" s="17">
        <v>0</v>
      </c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</row>
    <row r="559" spans="1:144" s="37" customFormat="1" ht="18" customHeight="1" hidden="1">
      <c r="A559" s="34"/>
      <c r="B559" s="36"/>
      <c r="C559" s="36">
        <v>4280</v>
      </c>
      <c r="D559" s="29" t="s">
        <v>88</v>
      </c>
      <c r="E559" s="29"/>
      <c r="F559" s="125"/>
      <c r="G559" s="29">
        <v>108</v>
      </c>
      <c r="H559" s="29">
        <v>108</v>
      </c>
      <c r="I559" s="29">
        <v>108</v>
      </c>
      <c r="J559" s="29">
        <v>0</v>
      </c>
      <c r="K559" s="29">
        <v>108</v>
      </c>
      <c r="L559" s="29">
        <v>0</v>
      </c>
      <c r="M559" s="60">
        <v>0</v>
      </c>
      <c r="N559" s="60">
        <v>0</v>
      </c>
      <c r="O559" s="60">
        <v>0</v>
      </c>
      <c r="P559" s="60">
        <v>0</v>
      </c>
      <c r="Q559" s="5">
        <v>0</v>
      </c>
      <c r="R559" s="17"/>
      <c r="S559" s="17">
        <v>0</v>
      </c>
      <c r="T559" s="17">
        <v>0</v>
      </c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</row>
    <row r="560" spans="1:144" s="37" customFormat="1" ht="18" customHeight="1" hidden="1">
      <c r="A560" s="34"/>
      <c r="B560" s="36"/>
      <c r="C560" s="36">
        <v>4300</v>
      </c>
      <c r="D560" s="29" t="s">
        <v>58</v>
      </c>
      <c r="E560" s="29"/>
      <c r="F560" s="125"/>
      <c r="G560" s="29">
        <v>12000</v>
      </c>
      <c r="H560" s="29">
        <v>12000</v>
      </c>
      <c r="I560" s="29">
        <v>12000</v>
      </c>
      <c r="J560" s="29">
        <v>0</v>
      </c>
      <c r="K560" s="29">
        <v>12000</v>
      </c>
      <c r="L560" s="29">
        <v>0</v>
      </c>
      <c r="M560" s="60">
        <v>0</v>
      </c>
      <c r="N560" s="60">
        <v>0</v>
      </c>
      <c r="O560" s="60">
        <v>0</v>
      </c>
      <c r="P560" s="60">
        <v>0</v>
      </c>
      <c r="Q560" s="5">
        <v>0</v>
      </c>
      <c r="R560" s="17"/>
      <c r="S560" s="17">
        <v>0</v>
      </c>
      <c r="T560" s="17">
        <v>0</v>
      </c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</row>
    <row r="561" spans="1:144" s="37" customFormat="1" ht="39" customHeight="1" hidden="1">
      <c r="A561" s="34"/>
      <c r="B561" s="36"/>
      <c r="C561" s="36">
        <v>4370</v>
      </c>
      <c r="D561" s="20" t="s">
        <v>215</v>
      </c>
      <c r="E561" s="20"/>
      <c r="F561" s="122"/>
      <c r="G561" s="29">
        <v>1674</v>
      </c>
      <c r="H561" s="29">
        <v>1674</v>
      </c>
      <c r="I561" s="29">
        <v>1674</v>
      </c>
      <c r="J561" s="29">
        <v>0</v>
      </c>
      <c r="K561" s="29">
        <v>1674</v>
      </c>
      <c r="L561" s="29">
        <v>0</v>
      </c>
      <c r="M561" s="60">
        <v>0</v>
      </c>
      <c r="N561" s="60">
        <v>0</v>
      </c>
      <c r="O561" s="60">
        <v>0</v>
      </c>
      <c r="P561" s="60">
        <v>0</v>
      </c>
      <c r="Q561" s="5">
        <v>0</v>
      </c>
      <c r="R561" s="17">
        <v>0</v>
      </c>
      <c r="S561" s="17">
        <v>0</v>
      </c>
      <c r="T561" s="17">
        <v>0</v>
      </c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</row>
    <row r="562" spans="1:144" s="37" customFormat="1" ht="18" customHeight="1" hidden="1">
      <c r="A562" s="34"/>
      <c r="B562" s="36"/>
      <c r="C562" s="36">
        <v>4430</v>
      </c>
      <c r="D562" s="20" t="s">
        <v>59</v>
      </c>
      <c r="E562" s="20"/>
      <c r="F562" s="122"/>
      <c r="G562" s="29">
        <v>1000</v>
      </c>
      <c r="H562" s="29">
        <v>1000</v>
      </c>
      <c r="I562" s="29">
        <v>1000</v>
      </c>
      <c r="J562" s="29">
        <v>0</v>
      </c>
      <c r="K562" s="29">
        <v>1000</v>
      </c>
      <c r="L562" s="29">
        <v>0</v>
      </c>
      <c r="M562" s="60">
        <v>0</v>
      </c>
      <c r="N562" s="60">
        <v>0</v>
      </c>
      <c r="O562" s="60">
        <v>0</v>
      </c>
      <c r="P562" s="60">
        <v>0</v>
      </c>
      <c r="Q562" s="5">
        <v>0</v>
      </c>
      <c r="R562" s="17">
        <v>0</v>
      </c>
      <c r="S562" s="17">
        <v>0</v>
      </c>
      <c r="T562" s="17">
        <v>0</v>
      </c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</row>
    <row r="563" spans="1:144" s="37" customFormat="1" ht="18" customHeight="1" hidden="1">
      <c r="A563" s="34"/>
      <c r="B563" s="36"/>
      <c r="C563" s="36">
        <v>4440</v>
      </c>
      <c r="D563" s="20" t="s">
        <v>132</v>
      </c>
      <c r="E563" s="20"/>
      <c r="F563" s="122"/>
      <c r="G563" s="29">
        <v>2188</v>
      </c>
      <c r="H563" s="29">
        <v>2188</v>
      </c>
      <c r="I563" s="29">
        <v>2188</v>
      </c>
      <c r="J563" s="29">
        <v>0</v>
      </c>
      <c r="K563" s="29">
        <v>2188</v>
      </c>
      <c r="L563" s="29">
        <v>0</v>
      </c>
      <c r="M563" s="60">
        <v>0</v>
      </c>
      <c r="N563" s="60">
        <v>0</v>
      </c>
      <c r="O563" s="60">
        <v>0</v>
      </c>
      <c r="P563" s="60">
        <v>0</v>
      </c>
      <c r="Q563" s="5">
        <v>0</v>
      </c>
      <c r="R563" s="17">
        <v>0</v>
      </c>
      <c r="S563" s="17">
        <v>0</v>
      </c>
      <c r="T563" s="17">
        <v>0</v>
      </c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</row>
    <row r="564" spans="1:144" s="37" customFormat="1" ht="25.5" customHeight="1" hidden="1">
      <c r="A564" s="34"/>
      <c r="B564" s="36"/>
      <c r="C564" s="36">
        <v>6050</v>
      </c>
      <c r="D564" s="20" t="s">
        <v>66</v>
      </c>
      <c r="E564" s="20"/>
      <c r="F564" s="122"/>
      <c r="G564" s="29">
        <v>10000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60">
        <v>0</v>
      </c>
      <c r="N564" s="60">
        <v>0</v>
      </c>
      <c r="O564" s="60">
        <v>0</v>
      </c>
      <c r="P564" s="60">
        <v>0</v>
      </c>
      <c r="Q564" s="5">
        <v>10000</v>
      </c>
      <c r="R564" s="17">
        <v>10000</v>
      </c>
      <c r="S564" s="17">
        <v>0</v>
      </c>
      <c r="T564" s="17">
        <v>0</v>
      </c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</row>
    <row r="565" spans="1:144" s="37" customFormat="1" ht="18" customHeight="1" hidden="1">
      <c r="A565" s="34"/>
      <c r="B565" s="36">
        <v>92605</v>
      </c>
      <c r="C565" s="36"/>
      <c r="D565" s="20" t="s">
        <v>235</v>
      </c>
      <c r="E565" s="20">
        <f>E566</f>
        <v>0</v>
      </c>
      <c r="F565" s="122">
        <f aca="true" t="shared" si="74" ref="F565:T565">F566</f>
        <v>0</v>
      </c>
      <c r="G565" s="20">
        <f t="shared" si="74"/>
        <v>125000</v>
      </c>
      <c r="H565" s="20">
        <f t="shared" si="74"/>
        <v>125000</v>
      </c>
      <c r="I565" s="20">
        <f t="shared" si="74"/>
        <v>0</v>
      </c>
      <c r="J565" s="20">
        <f t="shared" si="74"/>
        <v>0</v>
      </c>
      <c r="K565" s="20">
        <f t="shared" si="74"/>
        <v>0</v>
      </c>
      <c r="L565" s="20">
        <f t="shared" si="74"/>
        <v>125000</v>
      </c>
      <c r="M565" s="20">
        <f t="shared" si="74"/>
        <v>0</v>
      </c>
      <c r="N565" s="20">
        <f t="shared" si="74"/>
        <v>0</v>
      </c>
      <c r="O565" s="20">
        <f t="shared" si="74"/>
        <v>0</v>
      </c>
      <c r="P565" s="20">
        <f t="shared" si="74"/>
        <v>0</v>
      </c>
      <c r="Q565" s="20">
        <f t="shared" si="74"/>
        <v>0</v>
      </c>
      <c r="R565" s="20">
        <f t="shared" si="74"/>
        <v>0</v>
      </c>
      <c r="S565" s="20">
        <f t="shared" si="74"/>
        <v>0</v>
      </c>
      <c r="T565" s="20">
        <f t="shared" si="74"/>
        <v>0</v>
      </c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</row>
    <row r="566" spans="1:144" s="37" customFormat="1" ht="52.5" customHeight="1" hidden="1">
      <c r="A566" s="34"/>
      <c r="B566" s="36"/>
      <c r="C566" s="19" t="s">
        <v>102</v>
      </c>
      <c r="D566" s="20" t="s">
        <v>236</v>
      </c>
      <c r="E566" s="20"/>
      <c r="F566" s="122"/>
      <c r="G566" s="29">
        <v>125000</v>
      </c>
      <c r="H566" s="29">
        <v>125000</v>
      </c>
      <c r="I566" s="29">
        <v>0</v>
      </c>
      <c r="J566" s="29">
        <v>0</v>
      </c>
      <c r="K566" s="29">
        <v>0</v>
      </c>
      <c r="L566" s="29">
        <v>125000</v>
      </c>
      <c r="M566" s="60">
        <v>0</v>
      </c>
      <c r="N566" s="60">
        <v>0</v>
      </c>
      <c r="O566" s="60">
        <v>0</v>
      </c>
      <c r="P566" s="60">
        <v>0</v>
      </c>
      <c r="Q566" s="5">
        <v>0</v>
      </c>
      <c r="R566" s="17">
        <v>0</v>
      </c>
      <c r="S566" s="17">
        <v>0</v>
      </c>
      <c r="T566" s="17">
        <v>0</v>
      </c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</row>
    <row r="567" spans="1:144" s="37" customFormat="1" ht="25.5" customHeight="1" hidden="1">
      <c r="A567" s="34"/>
      <c r="B567" s="36">
        <v>92695</v>
      </c>
      <c r="C567" s="36"/>
      <c r="D567" s="20" t="s">
        <v>6</v>
      </c>
      <c r="E567" s="20">
        <f>E568</f>
        <v>0</v>
      </c>
      <c r="F567" s="122">
        <f aca="true" t="shared" si="75" ref="F567:T567">F568</f>
        <v>0</v>
      </c>
      <c r="G567" s="20">
        <f t="shared" si="75"/>
        <v>45000</v>
      </c>
      <c r="H567" s="20">
        <f t="shared" si="75"/>
        <v>0</v>
      </c>
      <c r="I567" s="20">
        <f t="shared" si="75"/>
        <v>0</v>
      </c>
      <c r="J567" s="20">
        <f t="shared" si="75"/>
        <v>0</v>
      </c>
      <c r="K567" s="20">
        <f t="shared" si="75"/>
        <v>0</v>
      </c>
      <c r="L567" s="20">
        <f t="shared" si="75"/>
        <v>0</v>
      </c>
      <c r="M567" s="20">
        <f t="shared" si="75"/>
        <v>0</v>
      </c>
      <c r="N567" s="20">
        <f t="shared" si="75"/>
        <v>0</v>
      </c>
      <c r="O567" s="20">
        <f t="shared" si="75"/>
        <v>0</v>
      </c>
      <c r="P567" s="20">
        <f t="shared" si="75"/>
        <v>0</v>
      </c>
      <c r="Q567" s="20">
        <f t="shared" si="75"/>
        <v>45000</v>
      </c>
      <c r="R567" s="20">
        <f t="shared" si="75"/>
        <v>45000</v>
      </c>
      <c r="S567" s="20">
        <f t="shared" si="75"/>
        <v>0</v>
      </c>
      <c r="T567" s="20">
        <f t="shared" si="75"/>
        <v>0</v>
      </c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</row>
    <row r="568" spans="1:144" s="103" customFormat="1" ht="25.5" customHeight="1" hidden="1">
      <c r="A568" s="34"/>
      <c r="B568" s="36"/>
      <c r="C568" s="36">
        <v>6050</v>
      </c>
      <c r="D568" s="20" t="s">
        <v>66</v>
      </c>
      <c r="E568" s="20"/>
      <c r="F568" s="126"/>
      <c r="G568" s="99">
        <v>45000</v>
      </c>
      <c r="H568" s="99">
        <v>0</v>
      </c>
      <c r="I568" s="99">
        <v>0</v>
      </c>
      <c r="J568" s="99">
        <v>0</v>
      </c>
      <c r="K568" s="99">
        <v>0</v>
      </c>
      <c r="L568" s="99">
        <v>0</v>
      </c>
      <c r="M568" s="100">
        <v>0</v>
      </c>
      <c r="N568" s="100">
        <v>0</v>
      </c>
      <c r="O568" s="100">
        <v>0</v>
      </c>
      <c r="P568" s="100">
        <v>0</v>
      </c>
      <c r="Q568" s="101">
        <v>45000</v>
      </c>
      <c r="R568" s="102">
        <v>45000</v>
      </c>
      <c r="S568" s="102">
        <v>0</v>
      </c>
      <c r="T568" s="102">
        <v>0</v>
      </c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</row>
    <row r="569" spans="1:144" s="103" customFormat="1" ht="25.5" customHeight="1">
      <c r="A569" s="34"/>
      <c r="B569" s="36"/>
      <c r="C569" s="36"/>
      <c r="D569" s="24" t="s">
        <v>237</v>
      </c>
      <c r="E569" s="24">
        <f>E547+E535+E484+E454+E421+E350+E321+E191+E180+E187+E172+E146+E140+E75+E71+E65+E45+E25+E18+E8</f>
        <v>4230</v>
      </c>
      <c r="F569" s="127">
        <f>F547+F535+F484+F454+F421+F350+F321+F191+F180+F187+F172+F146+F140+F75+F71+F65+F45+F25+F18+F8</f>
        <v>4230</v>
      </c>
      <c r="G569" s="24">
        <f>G547+G535+G484+G454+G421+G350+G321+G191+G180+G187+G172+G146+G140+G75+G71+G65+G45+G25+G18+G8</f>
        <v>17887372</v>
      </c>
      <c r="H569" s="24">
        <f>H547+H535+H484+H454+H421+H350+H321+H191+H180+H187+H172+H146+H140+H75+H71+H65+H45+H25+H18+H8</f>
        <v>14727614</v>
      </c>
      <c r="I569" s="24">
        <f>I547+I535+I484+I454+I421+I350+I321+I191+I180+I187+I172+I146+I140+I75+I71+I65+I45+I25+I18+I8</f>
        <v>10223224</v>
      </c>
      <c r="J569" s="24">
        <f>J547+J535+J484+J454+J421+J350+J321+J191+J180+J187+J172+J146+J140+J75+J71+J65+J45+J25+J18+J8</f>
        <v>6938300</v>
      </c>
      <c r="K569" s="24">
        <f>K547+K535+K484+K454+K421+K350+K321+K191+K180+K187+K172+K146+K140+K75+K71+K65+K45+K25+K18+K8</f>
        <v>3284924</v>
      </c>
      <c r="L569" s="24">
        <f>L547+L535+L484+L454+L421+L350+L321+L191+L180+L187+L172+L146+L140+L75+L71+L65+L45+L25+L18+L8</f>
        <v>667951</v>
      </c>
      <c r="M569" s="24">
        <f>M547+M535+M484+M454+M421+M350+M321+M191+M180+M187+M172+M146+M140+M75+M71+M65+M45+M25+M18+M8</f>
        <v>3527067</v>
      </c>
      <c r="N569" s="24">
        <f>N547+N535+N484+N454+N421+N350+N321+N191+N180+N187+N172+N146+N140+N75+N71+N65+N45+N25+N18+N8</f>
        <v>216213</v>
      </c>
      <c r="O569" s="24">
        <f>O547+O535+O484+O454+O421+O350+O321+O191+O180+O187+O172+O146+O140+O75+O71+O65+O45+O25+O18+O8</f>
        <v>27923</v>
      </c>
      <c r="P569" s="24">
        <f>P547+P535+P484+P454+P421+P350+P321+P191+P180+P187+P172+P146+P140+P75+P71+P65+P45+P25+P18+P8</f>
        <v>65236</v>
      </c>
      <c r="Q569" s="24">
        <f>Q547+Q535+Q484+Q454+Q421+Q350+Q321+Q191+Q180+Q187+Q172+Q146+Q140+Q75+Q71+Q65+Q45+Q25+Q18+Q8</f>
        <v>3159758</v>
      </c>
      <c r="R569" s="24">
        <f>R547+R535+R484+R454+R421+R350+R321+R191+R180+R187+R172+R146+R140+R75+R71+R65+R45+R25+R18+R8</f>
        <v>3159758</v>
      </c>
      <c r="S569" s="24">
        <f>S547+S535+S484+S454+S421+S350+S321+S191+S180+S187+S172+S146+S140+S75+S71+S65+S45+S25+S18+S8</f>
        <v>2343295</v>
      </c>
      <c r="T569" s="24">
        <f>T547+T535+T484+T454+T421+T350+T321+T191+T180+T187+T172+T146+T140+T75+T71+T65+T45+T25+T18+T8</f>
        <v>0</v>
      </c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</row>
    <row r="570" spans="7:17" ht="12.75">
      <c r="G570" s="97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7:17" ht="12.75">
      <c r="G571" s="97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7:17" ht="12.75">
      <c r="G572" s="97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7:17" ht="12.75">
      <c r="G573" s="97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7:17" ht="12.75">
      <c r="G574" s="97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7:17" ht="12.75">
      <c r="G575" s="97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7:17" ht="12.75">
      <c r="G576" s="97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7:17" ht="12.75">
      <c r="G577" s="97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7:17" ht="12.75">
      <c r="G578" s="97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7:17" ht="13.5" customHeight="1">
      <c r="G579" s="97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7:17" ht="12.75">
      <c r="G580" s="97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7:17" ht="12.75">
      <c r="G581" s="97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7:17" ht="12.75">
      <c r="G582" s="97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7:17" ht="12.75">
      <c r="G583" s="97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7:17" ht="12.75">
      <c r="G584" s="97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7:17" ht="12.75">
      <c r="G585" s="97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7:17" ht="12.75">
      <c r="G586" s="97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7:17" ht="12.75">
      <c r="G587" s="97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7:17" ht="12.75">
      <c r="G588" s="97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7:17" ht="12.75">
      <c r="G589" s="97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7:17" ht="12.75">
      <c r="G590" s="97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7:17" ht="12.75">
      <c r="G591" s="97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7:17" ht="12.75">
      <c r="G592" s="97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7:17" ht="12.75">
      <c r="G593" s="97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7:17" ht="12.75">
      <c r="G594" s="97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7:17" ht="12.75">
      <c r="G595" s="97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7:17" ht="12.75">
      <c r="G596" s="97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7:17" ht="12.75">
      <c r="G597" s="97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7:17" ht="12.75">
      <c r="G598" s="97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7:17" ht="12.75">
      <c r="G599" s="97"/>
      <c r="H599" s="6"/>
      <c r="I599" s="6"/>
      <c r="J599" s="6"/>
      <c r="K599" s="6"/>
      <c r="L599" s="6"/>
      <c r="M599" s="6"/>
      <c r="N599" s="6"/>
      <c r="O599" s="6"/>
      <c r="P599" s="6"/>
      <c r="Q599" s="67"/>
    </row>
    <row r="600" spans="7:16" ht="12.75">
      <c r="G600" s="97"/>
      <c r="H600" s="6"/>
      <c r="I600" s="6"/>
      <c r="J600" s="6"/>
      <c r="K600" s="6"/>
      <c r="L600" s="6"/>
      <c r="M600" s="6"/>
      <c r="N600" s="6"/>
      <c r="O600" s="6"/>
      <c r="P600" s="6"/>
    </row>
    <row r="601" spans="7:16" ht="12.75">
      <c r="G601" s="97"/>
      <c r="H601" s="6"/>
      <c r="I601" s="6"/>
      <c r="J601" s="6"/>
      <c r="K601" s="6"/>
      <c r="L601" s="6"/>
      <c r="M601" s="6"/>
      <c r="N601" s="6"/>
      <c r="O601" s="6"/>
      <c r="P601" s="6"/>
    </row>
    <row r="602" spans="7:16" ht="12.75">
      <c r="G602" s="97"/>
      <c r="H602" s="6"/>
      <c r="I602" s="6"/>
      <c r="J602" s="6"/>
      <c r="K602" s="6"/>
      <c r="L602" s="6"/>
      <c r="M602" s="6"/>
      <c r="N602" s="6"/>
      <c r="O602" s="6"/>
      <c r="P602" s="6"/>
    </row>
    <row r="603" spans="7:16" ht="12.75">
      <c r="G603" s="97"/>
      <c r="H603" s="6"/>
      <c r="I603" s="6"/>
      <c r="J603" s="6"/>
      <c r="K603" s="6"/>
      <c r="L603" s="6"/>
      <c r="M603" s="6"/>
      <c r="N603" s="6"/>
      <c r="O603" s="6"/>
      <c r="P603" s="6"/>
    </row>
    <row r="604" spans="7:16" ht="12.75">
      <c r="G604" s="97"/>
      <c r="H604" s="6"/>
      <c r="I604" s="6"/>
      <c r="J604" s="6"/>
      <c r="K604" s="6"/>
      <c r="L604" s="6"/>
      <c r="M604" s="6"/>
      <c r="N604" s="6"/>
      <c r="O604" s="6"/>
      <c r="P604" s="6"/>
    </row>
    <row r="605" spans="7:16" ht="12.75">
      <c r="G605" s="97"/>
      <c r="H605" s="6"/>
      <c r="I605" s="6"/>
      <c r="J605" s="6"/>
      <c r="K605" s="6"/>
      <c r="L605" s="6"/>
      <c r="M605" s="6"/>
      <c r="N605" s="6"/>
      <c r="O605" s="6"/>
      <c r="P605" s="6"/>
    </row>
    <row r="606" spans="7:16" ht="12.75">
      <c r="G606" s="97"/>
      <c r="H606" s="6"/>
      <c r="I606" s="6"/>
      <c r="J606" s="6"/>
      <c r="K606" s="6"/>
      <c r="L606" s="6"/>
      <c r="M606" s="6"/>
      <c r="N606" s="6"/>
      <c r="O606" s="6"/>
      <c r="P606" s="6"/>
    </row>
    <row r="607" spans="7:16" ht="12.75">
      <c r="G607" s="97"/>
      <c r="H607" s="6"/>
      <c r="I607" s="6"/>
      <c r="J607" s="6"/>
      <c r="K607" s="6"/>
      <c r="L607" s="6"/>
      <c r="M607" s="6"/>
      <c r="N607" s="6"/>
      <c r="O607" s="6"/>
      <c r="P607" s="6"/>
    </row>
    <row r="608" spans="7:16" ht="12.75">
      <c r="G608" s="97"/>
      <c r="H608" s="6"/>
      <c r="I608" s="6"/>
      <c r="J608" s="6"/>
      <c r="K608" s="6"/>
      <c r="L608" s="6"/>
      <c r="M608" s="6"/>
      <c r="N608" s="6"/>
      <c r="O608" s="6"/>
      <c r="P608" s="6"/>
    </row>
    <row r="609" spans="7:16" ht="12.75">
      <c r="G609" s="97"/>
      <c r="H609" s="6"/>
      <c r="I609" s="6"/>
      <c r="J609" s="6"/>
      <c r="K609" s="6"/>
      <c r="L609" s="6"/>
      <c r="M609" s="6"/>
      <c r="N609" s="6"/>
      <c r="O609" s="6"/>
      <c r="P609" s="6"/>
    </row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</sheetData>
  <sheetProtection/>
  <autoFilter ref="C1:C608"/>
  <mergeCells count="23">
    <mergeCell ref="A8:A10"/>
    <mergeCell ref="I4:P4"/>
    <mergeCell ref="J5:K5"/>
    <mergeCell ref="I5:I6"/>
    <mergeCell ref="L5:L6"/>
    <mergeCell ref="M5:M6"/>
    <mergeCell ref="A1:Q1"/>
    <mergeCell ref="A3:A6"/>
    <mergeCell ref="B3:B6"/>
    <mergeCell ref="C3:C6"/>
    <mergeCell ref="D3:D6"/>
    <mergeCell ref="G3:G6"/>
    <mergeCell ref="H4:H6"/>
    <mergeCell ref="E3:E6"/>
    <mergeCell ref="F3:F6"/>
    <mergeCell ref="R4:T4"/>
    <mergeCell ref="H3:T3"/>
    <mergeCell ref="N5:N6"/>
    <mergeCell ref="O5:O6"/>
    <mergeCell ref="P5:P6"/>
    <mergeCell ref="R5:R6"/>
    <mergeCell ref="T5:T6"/>
    <mergeCell ref="Q4:Q6"/>
  </mergeCells>
  <printOptions/>
  <pageMargins left="0.4724409448818898" right="0.5118110236220472" top="0.92" bottom="0.39" header="0.4330708661417323" footer="0.22"/>
  <pageSetup fitToHeight="0" fitToWidth="1" horizontalDpi="600" verticalDpi="600" orientation="landscape" paperSize="9" scale="65" r:id="rId3"/>
  <headerFooter alignWithMargins="0">
    <oddHeader xml:space="preserve">&amp;R&amp;"Arial,Pogrubiony"&amp;12Załącznik Nr 1&amp;"Arial,Normalny" do zarządzenia Nr 31/2011  Burmistrza Miasta Radziejów z dnia 15 kwietnia 2011 roku 
w sprawie zmian w  budżecie  Miasta Radziejów na 2011 rok </oddHeader>
    <oddFooter>&amp;C&amp;P</oddFooter>
  </headerFooter>
  <rowBreaks count="1" manualBreakCount="1">
    <brk id="5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2011-04-21T07:26:47Z</cp:lastPrinted>
  <dcterms:created xsi:type="dcterms:W3CDTF">2006-11-07T12:52:19Z</dcterms:created>
  <dcterms:modified xsi:type="dcterms:W3CDTF">2011-04-21T11:42:41Z</dcterms:modified>
  <cp:category/>
  <cp:version/>
  <cp:contentType/>
  <cp:contentStatus/>
</cp:coreProperties>
</file>