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ał. Nr 3" sheetId="1" r:id="rId1"/>
    <sheet name="Zał. Nr 4" sheetId="2" r:id="rId2"/>
  </sheets>
  <definedNames>
    <definedName name="_xlnm.Print_Area" localSheetId="1">'Zał. Nr 4'!$A$1:$I$18</definedName>
  </definedNames>
  <calcPr fullCalcOnLoad="1"/>
</workbook>
</file>

<file path=xl/sharedStrings.xml><?xml version="1.0" encoding="utf-8"?>
<sst xmlns="http://schemas.openxmlformats.org/spreadsheetml/2006/main" count="79" uniqueCount="60">
  <si>
    <t>Dział</t>
  </si>
  <si>
    <t>Rozdział</t>
  </si>
  <si>
    <t>§</t>
  </si>
  <si>
    <t>w tym:</t>
  </si>
  <si>
    <t>010</t>
  </si>
  <si>
    <t>z tego:</t>
  </si>
  <si>
    <t>4210</t>
  </si>
  <si>
    <t>4300</t>
  </si>
  <si>
    <t>4010</t>
  </si>
  <si>
    <t>4040</t>
  </si>
  <si>
    <t>4110</t>
  </si>
  <si>
    <t>4120</t>
  </si>
  <si>
    <t>w złotych</t>
  </si>
  <si>
    <t>1.</t>
  </si>
  <si>
    <t>2.</t>
  </si>
  <si>
    <t>3.</t>
  </si>
  <si>
    <t>4.</t>
  </si>
  <si>
    <t>5.</t>
  </si>
  <si>
    <t>Ogółem</t>
  </si>
  <si>
    <t>Dotacje
ogółem</t>
  </si>
  <si>
    <t>Wydatki
ogółem
(6+10)</t>
  </si>
  <si>
    <t>Wydatki
bieżące</t>
  </si>
  <si>
    <t>Wydatki
majątkowe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</si>
  <si>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</si>
  <si>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</si>
  <si>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</si>
  <si>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</si>
  <si>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</si>
  <si>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</si>
  <si>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</si>
  <si>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</si>
  <si>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0980</t>
  </si>
  <si>
    <t xml:space="preserve">wynagrodzenia i pochodne od wynagrodzeń </t>
  </si>
  <si>
    <t>Dochody i wydatki związane z realizacją zadań z zakresu administracji rządowej i innych zadań zleconych odrębnymi ustawami w 2018 r.</t>
  </si>
  <si>
    <t>85215</t>
  </si>
  <si>
    <t>0920</t>
  </si>
  <si>
    <t xml:space="preserve"> </t>
  </si>
  <si>
    <t xml:space="preserve">Kwota wykazana w kolumnie 4 została ustalona przez Wojewodę Kujawsko-Pomorskiego decyzją z dnia 9 lutego 2018r Nr WFB.I.3120.1.12018. </t>
  </si>
  <si>
    <t xml:space="preserve">Kwota wykazana w kolumnie 5 należna gminie w związku z realizacją zadań w rozdziale 85502 przyjęto na podstawie przewidywanego wykonania z ostatnich 3 lat.  </t>
  </si>
  <si>
    <t>85503</t>
  </si>
  <si>
    <t>Treść</t>
  </si>
  <si>
    <t>Plan na 2012 r.</t>
  </si>
  <si>
    <t>I.</t>
  </si>
  <si>
    <t>II.</t>
  </si>
  <si>
    <t>Dochody</t>
  </si>
  <si>
    <t>Wpływy z różnych opłat</t>
  </si>
  <si>
    <t>III.</t>
  </si>
  <si>
    <t>Wydatki</t>
  </si>
  <si>
    <t>Wydatki bieżące</t>
  </si>
  <si>
    <t xml:space="preserve">Zakup materiałów i wyposażenia </t>
  </si>
  <si>
    <t>Zakup usług pozostałych</t>
  </si>
  <si>
    <t>Wydatki majątkowe</t>
  </si>
  <si>
    <t>Uzasadnienie:</t>
  </si>
  <si>
    <t xml:space="preserve">W dochodach zaplanowano wpływy z opłat za korzystanie ze środowiska, które przeznacza się na finansowanie niżej wymienionych wydatków:   </t>
  </si>
  <si>
    <t>W wydatkach zaplanowano zakup drzew, krzewów, kwiatów, nasion traw, środków ochrony roślin oraz usług związanych z ochroną i pielęgnacją drzewostanów.</t>
  </si>
  <si>
    <t>Plan dochodów i wydatków finansowanych z opłat za korzystanie                                ze środowiska w 2018 roku</t>
  </si>
  <si>
    <t>Zwiększe- nie</t>
  </si>
  <si>
    <t>Zmniejsze-nie</t>
  </si>
  <si>
    <t xml:space="preserve">Środki niewykorzystane w 2017 roku </t>
  </si>
  <si>
    <t>Plan na 2018r.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</si>
</sst>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0">
    <font>
      <sz val="10"/>
      <name val="Arial"/>
      <family val="2"/>
    </font>
    <font>
      <b/>
      <sz val="12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12"/>
      <name val="Czcionka tekstu podstawowego"/>
      <family val="0"/>
    </font>
    <font>
      <b/>
      <sz val="10"/>
      <name val="Czcionka tekstu podstawowego"/>
      <family val="0"/>
    </font>
    <font>
      <sz val="10"/>
      <name val="Arial CE"/>
      <family val="0"/>
    </font>
    <font>
      <b/>
      <i/>
      <sz val="10"/>
      <name val="Arial CE"/>
      <family val="0"/>
    </font>
    <font>
      <sz val="5"/>
      <name val="Arial CE"/>
      <family val="2"/>
    </font>
    <font>
      <sz val="11"/>
      <name val="Arial"/>
      <family val="2"/>
    </font>
    <font>
      <sz val="11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4" fontId="6" fillId="0" borderId="1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3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14" fillId="0" borderId="13" xfId="0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3" fontId="14" fillId="0" borderId="13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3" fontId="15" fillId="0" borderId="13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center"/>
    </xf>
    <xf numFmtId="3" fontId="14" fillId="0" borderId="13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5" fillId="0" borderId="13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3" fontId="1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15" fillId="0" borderId="13" xfId="0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horizontal="right" vertical="center" wrapText="1"/>
    </xf>
    <xf numFmtId="3" fontId="14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zoomScalePageLayoutView="0" workbookViewId="0" topLeftCell="A1">
      <selection activeCell="G59" sqref="G59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5" customWidth="1"/>
  </cols>
  <sheetData>
    <row r="1" spans="1:8" ht="44.25" customHeight="1">
      <c r="A1" s="107" t="s">
        <v>33</v>
      </c>
      <c r="B1" s="107"/>
      <c r="C1" s="107"/>
      <c r="D1" s="107"/>
      <c r="E1" s="107"/>
      <c r="F1" s="107"/>
      <c r="G1" s="107"/>
      <c r="H1" s="107"/>
    </row>
    <row r="2" spans="1:8" ht="10.5" customHeight="1">
      <c r="A2" s="6"/>
      <c r="B2" s="6"/>
      <c r="C2" s="6"/>
      <c r="D2" s="6"/>
      <c r="E2" s="6"/>
      <c r="F2" s="6"/>
      <c r="H2" s="2" t="s">
        <v>12</v>
      </c>
    </row>
    <row r="3" spans="1:8" ht="12.75" customHeight="1">
      <c r="A3" s="108" t="s">
        <v>0</v>
      </c>
      <c r="B3" s="108" t="s">
        <v>1</v>
      </c>
      <c r="C3" s="108" t="s">
        <v>2</v>
      </c>
      <c r="D3" s="109" t="s">
        <v>19</v>
      </c>
      <c r="E3" s="109" t="s">
        <v>20</v>
      </c>
      <c r="F3" s="109" t="s">
        <v>5</v>
      </c>
      <c r="G3" s="109"/>
      <c r="H3" s="109"/>
    </row>
    <row r="4" spans="1:8" ht="12.75" customHeight="1">
      <c r="A4" s="108"/>
      <c r="B4" s="108"/>
      <c r="C4" s="108"/>
      <c r="D4" s="109"/>
      <c r="E4" s="109"/>
      <c r="F4" s="109" t="s">
        <v>21</v>
      </c>
      <c r="G4" s="7" t="s">
        <v>3</v>
      </c>
      <c r="H4" s="109" t="s">
        <v>22</v>
      </c>
    </row>
    <row r="5" spans="1:8" ht="45">
      <c r="A5" s="108"/>
      <c r="B5" s="108"/>
      <c r="C5" s="108"/>
      <c r="D5" s="109"/>
      <c r="E5" s="109"/>
      <c r="F5" s="109"/>
      <c r="G5" s="3" t="s">
        <v>32</v>
      </c>
      <c r="H5" s="109"/>
    </row>
    <row r="6" spans="1:8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10</v>
      </c>
    </row>
    <row r="7" spans="1:8" ht="18" customHeight="1">
      <c r="A7" s="26" t="s">
        <v>4</v>
      </c>
      <c r="B7" s="26" t="s">
        <v>23</v>
      </c>
      <c r="C7" s="10"/>
      <c r="D7" s="37">
        <f>SUM(D8:D14)</f>
        <v>12291.89</v>
      </c>
      <c r="E7" s="37">
        <f>SUM(E8:E14)</f>
        <v>12291.890000000001</v>
      </c>
      <c r="F7" s="37">
        <f>SUM(F8:F14)</f>
        <v>12291.890000000001</v>
      </c>
      <c r="G7" s="37">
        <f>SUM(G8:G14)</f>
        <v>119.64</v>
      </c>
      <c r="H7" s="37">
        <f>SUM(H8:H14)</f>
        <v>0</v>
      </c>
    </row>
    <row r="8" spans="1:24" s="4" customFormat="1" ht="18" customHeight="1">
      <c r="A8" s="27"/>
      <c r="B8" s="28"/>
      <c r="C8" s="28">
        <v>2010</v>
      </c>
      <c r="D8" s="38">
        <v>12291.89</v>
      </c>
      <c r="E8" s="38"/>
      <c r="F8" s="38"/>
      <c r="G8" s="38"/>
      <c r="H8" s="3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s="4" customFormat="1" ht="18" customHeight="1">
      <c r="A9" s="27"/>
      <c r="B9" s="28"/>
      <c r="C9" s="28">
        <v>4010</v>
      </c>
      <c r="D9" s="38"/>
      <c r="E9" s="38">
        <v>100</v>
      </c>
      <c r="F9" s="38">
        <v>100</v>
      </c>
      <c r="G9" s="38">
        <v>100</v>
      </c>
      <c r="H9" s="38">
        <v>0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4" customFormat="1" ht="18" customHeight="1">
      <c r="A10" s="27"/>
      <c r="B10" s="28"/>
      <c r="C10" s="28">
        <v>4110</v>
      </c>
      <c r="D10" s="38"/>
      <c r="E10" s="38">
        <v>17.19</v>
      </c>
      <c r="F10" s="38">
        <v>17.19</v>
      </c>
      <c r="G10" s="38">
        <v>17.19</v>
      </c>
      <c r="H10" s="38">
        <v>0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4" customFormat="1" ht="18" customHeight="1">
      <c r="A11" s="27"/>
      <c r="B11" s="28"/>
      <c r="C11" s="28">
        <v>4120</v>
      </c>
      <c r="D11" s="38"/>
      <c r="E11" s="38">
        <v>2.45</v>
      </c>
      <c r="F11" s="38">
        <v>2.45</v>
      </c>
      <c r="G11" s="38">
        <v>2.45</v>
      </c>
      <c r="H11" s="38">
        <v>0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s="4" customFormat="1" ht="18" customHeight="1">
      <c r="A12" s="27"/>
      <c r="B12" s="28"/>
      <c r="C12" s="28">
        <v>4210</v>
      </c>
      <c r="D12" s="38"/>
      <c r="E12" s="38">
        <v>19.98</v>
      </c>
      <c r="F12" s="38">
        <v>19.98</v>
      </c>
      <c r="G12" s="38">
        <v>0</v>
      </c>
      <c r="H12" s="38">
        <v>0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s="4" customFormat="1" ht="18" customHeight="1">
      <c r="A13" s="27"/>
      <c r="B13" s="28"/>
      <c r="C13" s="28">
        <v>4300</v>
      </c>
      <c r="D13" s="38"/>
      <c r="E13" s="38">
        <v>101.4</v>
      </c>
      <c r="F13" s="38">
        <v>101.4</v>
      </c>
      <c r="G13" s="38">
        <v>0</v>
      </c>
      <c r="H13" s="38">
        <v>0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s="4" customFormat="1" ht="18" customHeight="1">
      <c r="A14" s="27"/>
      <c r="B14" s="28"/>
      <c r="C14" s="28">
        <v>4430</v>
      </c>
      <c r="D14" s="38"/>
      <c r="E14" s="38">
        <v>12050.87</v>
      </c>
      <c r="F14" s="38">
        <v>12050.87</v>
      </c>
      <c r="G14" s="38">
        <v>0</v>
      </c>
      <c r="H14" s="38"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8" ht="18" customHeight="1">
      <c r="A15" s="9">
        <v>750</v>
      </c>
      <c r="B15" s="10"/>
      <c r="C15" s="10"/>
      <c r="D15" s="37">
        <f>SUM(D16)</f>
        <v>141800</v>
      </c>
      <c r="E15" s="37">
        <f>SUM(E16)</f>
        <v>141800</v>
      </c>
      <c r="F15" s="37">
        <f>SUM(F16)</f>
        <v>141800</v>
      </c>
      <c r="G15" s="37">
        <f>SUM(G16)</f>
        <v>141100</v>
      </c>
      <c r="H15" s="37">
        <f>SUM(H16)</f>
        <v>0</v>
      </c>
    </row>
    <row r="16" spans="1:24" s="14" customFormat="1" ht="18" customHeight="1">
      <c r="A16" s="11"/>
      <c r="B16" s="12">
        <v>75011</v>
      </c>
      <c r="C16" s="12"/>
      <c r="D16" s="39">
        <f>SUM(D17:D21)</f>
        <v>141800</v>
      </c>
      <c r="E16" s="39">
        <f>SUM(E17:E25)</f>
        <v>141800</v>
      </c>
      <c r="F16" s="39">
        <f>SUM(F17:F25)</f>
        <v>141800</v>
      </c>
      <c r="G16" s="39">
        <f>SUM(G17:G25)</f>
        <v>141100</v>
      </c>
      <c r="H16" s="39">
        <f>SUM(H17:H21)</f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14" customFormat="1" ht="18" customHeight="1">
      <c r="A17" s="11"/>
      <c r="B17" s="12"/>
      <c r="C17" s="12">
        <v>2010</v>
      </c>
      <c r="D17" s="39">
        <f>141100+700</f>
        <v>141800</v>
      </c>
      <c r="E17" s="39"/>
      <c r="F17" s="39"/>
      <c r="G17" s="39"/>
      <c r="H17" s="39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14" customFormat="1" ht="18" customHeight="1">
      <c r="A18" s="11"/>
      <c r="B18" s="12"/>
      <c r="C18" s="12">
        <v>4010</v>
      </c>
      <c r="D18" s="39"/>
      <c r="E18" s="39">
        <f>109032+0.26</f>
        <v>109032.26</v>
      </c>
      <c r="F18" s="39">
        <f>109032+0.26</f>
        <v>109032.26</v>
      </c>
      <c r="G18" s="39">
        <f>109032+0.26</f>
        <v>109032.26</v>
      </c>
      <c r="H18" s="39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14" customFormat="1" ht="18" customHeight="1">
      <c r="A19" s="11"/>
      <c r="B19" s="12"/>
      <c r="C19" s="12">
        <v>4040</v>
      </c>
      <c r="D19" s="39"/>
      <c r="E19" s="40">
        <f>8955-0.26</f>
        <v>8954.74</v>
      </c>
      <c r="F19" s="40">
        <f>8955-0.26</f>
        <v>8954.74</v>
      </c>
      <c r="G19" s="40">
        <f>8955-0.26</f>
        <v>8954.74</v>
      </c>
      <c r="H19" s="39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14" customFormat="1" ht="18" customHeight="1">
      <c r="A20" s="11"/>
      <c r="B20" s="12"/>
      <c r="C20" s="12">
        <v>4110</v>
      </c>
      <c r="D20" s="39"/>
      <c r="E20" s="39">
        <v>20261</v>
      </c>
      <c r="F20" s="39">
        <v>20261</v>
      </c>
      <c r="G20" s="39">
        <v>20261</v>
      </c>
      <c r="H20" s="39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14" customFormat="1" ht="18" customHeight="1">
      <c r="A21" s="11"/>
      <c r="B21" s="12"/>
      <c r="C21" s="12">
        <v>4120</v>
      </c>
      <c r="D21" s="39"/>
      <c r="E21" s="39">
        <v>2852</v>
      </c>
      <c r="F21" s="39">
        <v>2852</v>
      </c>
      <c r="G21" s="39">
        <v>2852</v>
      </c>
      <c r="H21" s="39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14" customFormat="1" ht="18" customHeight="1" hidden="1">
      <c r="A22" s="11"/>
      <c r="B22" s="12"/>
      <c r="C22" s="12">
        <v>4210</v>
      </c>
      <c r="D22" s="39"/>
      <c r="E22" s="39">
        <v>0</v>
      </c>
      <c r="F22" s="39">
        <v>0</v>
      </c>
      <c r="G22" s="39">
        <v>0</v>
      </c>
      <c r="H22" s="39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14" customFormat="1" ht="18" customHeight="1" hidden="1">
      <c r="A23" s="11"/>
      <c r="B23" s="12"/>
      <c r="C23" s="12">
        <v>4300</v>
      </c>
      <c r="D23" s="39"/>
      <c r="E23" s="39">
        <v>0</v>
      </c>
      <c r="F23" s="39">
        <v>0</v>
      </c>
      <c r="G23" s="39">
        <v>0</v>
      </c>
      <c r="H23" s="39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14" customFormat="1" ht="18" customHeight="1" hidden="1">
      <c r="A24" s="11"/>
      <c r="B24" s="12"/>
      <c r="C24" s="12">
        <v>4380</v>
      </c>
      <c r="D24" s="39"/>
      <c r="E24" s="39">
        <v>0</v>
      </c>
      <c r="F24" s="39">
        <v>0</v>
      </c>
      <c r="G24" s="39">
        <v>0</v>
      </c>
      <c r="H24" s="39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14" customFormat="1" ht="18" customHeight="1">
      <c r="A25" s="11"/>
      <c r="B25" s="12"/>
      <c r="C25" s="12">
        <v>4440</v>
      </c>
      <c r="D25" s="39"/>
      <c r="E25" s="39">
        <v>700</v>
      </c>
      <c r="F25" s="39">
        <v>700</v>
      </c>
      <c r="G25" s="39">
        <v>0</v>
      </c>
      <c r="H25" s="39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14" customFormat="1" ht="18" customHeight="1">
      <c r="A26" s="15">
        <v>751</v>
      </c>
      <c r="B26" s="16"/>
      <c r="C26" s="16"/>
      <c r="D26" s="41">
        <f>D27</f>
        <v>1350</v>
      </c>
      <c r="E26" s="41">
        <f>E27</f>
        <v>1350</v>
      </c>
      <c r="F26" s="41">
        <f>F27</f>
        <v>1350</v>
      </c>
      <c r="G26" s="41">
        <f>G27</f>
        <v>1293</v>
      </c>
      <c r="H26" s="41">
        <f>H27</f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14" customFormat="1" ht="18" customHeight="1">
      <c r="A27" s="11"/>
      <c r="B27" s="12">
        <v>75101</v>
      </c>
      <c r="C27" s="12"/>
      <c r="D27" s="39">
        <v>1350</v>
      </c>
      <c r="E27" s="39">
        <f>SUM(E29:E32)</f>
        <v>1350</v>
      </c>
      <c r="F27" s="39">
        <f>SUM(F29:F32)</f>
        <v>1350</v>
      </c>
      <c r="G27" s="39">
        <f>SUM(G29:G32)</f>
        <v>1293</v>
      </c>
      <c r="H27" s="39">
        <f>SUM(H29:H32)</f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14" customFormat="1" ht="18" customHeight="1">
      <c r="A28" s="11"/>
      <c r="B28" s="12"/>
      <c r="C28" s="12">
        <v>2010</v>
      </c>
      <c r="D28" s="39">
        <v>1350</v>
      </c>
      <c r="E28" s="39"/>
      <c r="F28" s="39"/>
      <c r="G28" s="39"/>
      <c r="H28" s="3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14" customFormat="1" ht="18" customHeight="1">
      <c r="A29" s="11"/>
      <c r="B29" s="12"/>
      <c r="C29" s="12" t="s">
        <v>8</v>
      </c>
      <c r="D29" s="39"/>
      <c r="E29" s="39">
        <v>1080</v>
      </c>
      <c r="F29" s="39">
        <v>1080</v>
      </c>
      <c r="G29" s="39">
        <v>1080</v>
      </c>
      <c r="H29" s="39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14" customFormat="1" ht="18" customHeight="1">
      <c r="A30" s="11"/>
      <c r="B30" s="12"/>
      <c r="C30" s="12">
        <v>4110</v>
      </c>
      <c r="D30" s="39"/>
      <c r="E30" s="39">
        <v>186</v>
      </c>
      <c r="F30" s="39">
        <v>186</v>
      </c>
      <c r="G30" s="39">
        <v>186</v>
      </c>
      <c r="H30" s="39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14" customFormat="1" ht="18" customHeight="1">
      <c r="A31" s="11"/>
      <c r="B31" s="12"/>
      <c r="C31" s="12">
        <v>4120</v>
      </c>
      <c r="D31" s="39"/>
      <c r="E31" s="39">
        <v>27</v>
      </c>
      <c r="F31" s="39">
        <v>27</v>
      </c>
      <c r="G31" s="39">
        <v>27</v>
      </c>
      <c r="H31" s="39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14" customFormat="1" ht="18" customHeight="1">
      <c r="A32" s="11"/>
      <c r="B32" s="12"/>
      <c r="C32" s="12">
        <v>4300</v>
      </c>
      <c r="D32" s="39"/>
      <c r="E32" s="39">
        <v>57</v>
      </c>
      <c r="F32" s="39">
        <v>57</v>
      </c>
      <c r="G32" s="39">
        <v>0</v>
      </c>
      <c r="H32" s="39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14" customFormat="1" ht="12.75" customHeight="1" hidden="1">
      <c r="A33" s="11"/>
      <c r="B33" s="12"/>
      <c r="C33" s="12"/>
      <c r="D33" s="39"/>
      <c r="E33" s="39"/>
      <c r="F33" s="39"/>
      <c r="G33" s="39"/>
      <c r="H33" s="39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21" customFormat="1" ht="18" customHeight="1">
      <c r="A34" s="18">
        <v>852</v>
      </c>
      <c r="B34" s="19"/>
      <c r="C34" s="19"/>
      <c r="D34" s="41">
        <f>SUM(D35,D38,D42)</f>
        <v>53933.36</v>
      </c>
      <c r="E34" s="41">
        <f>SUM(E35,E38,E42)</f>
        <v>53933.36</v>
      </c>
      <c r="F34" s="41">
        <f>SUM(F35,F38,F42)</f>
        <v>53933.36</v>
      </c>
      <c r="G34" s="41">
        <f>SUM(G35,G38,G42)</f>
        <v>20241</v>
      </c>
      <c r="H34" s="41">
        <f>SUM(H47,H69,H64,H73)</f>
        <v>0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23" customFormat="1" ht="18" customHeight="1">
      <c r="A35" s="13"/>
      <c r="B35" s="24">
        <v>85213</v>
      </c>
      <c r="C35" s="12"/>
      <c r="D35" s="39">
        <f>D36+D37</f>
        <v>33000</v>
      </c>
      <c r="E35" s="39">
        <f>E36+E37</f>
        <v>33000</v>
      </c>
      <c r="F35" s="39">
        <f>F36+F37</f>
        <v>33000</v>
      </c>
      <c r="G35" s="39">
        <f>G36+G37</f>
        <v>0</v>
      </c>
      <c r="H35" s="39">
        <f>H36+H37</f>
        <v>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s="23" customFormat="1" ht="18" customHeight="1">
      <c r="A36" s="13"/>
      <c r="B36" s="11"/>
      <c r="C36" s="12">
        <v>2010</v>
      </c>
      <c r="D36" s="39">
        <v>33000</v>
      </c>
      <c r="E36" s="39"/>
      <c r="F36" s="39"/>
      <c r="G36" s="39"/>
      <c r="H36" s="39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s="23" customFormat="1" ht="18" customHeight="1">
      <c r="A37" s="13"/>
      <c r="B37" s="11"/>
      <c r="C37" s="12">
        <v>4130</v>
      </c>
      <c r="D37" s="39"/>
      <c r="E37" s="39">
        <v>33000</v>
      </c>
      <c r="F37" s="39">
        <v>33000</v>
      </c>
      <c r="G37" s="39">
        <v>0</v>
      </c>
      <c r="H37" s="39">
        <v>0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s="23" customFormat="1" ht="18" customHeight="1">
      <c r="A38" s="13"/>
      <c r="B38" s="24" t="s">
        <v>34</v>
      </c>
      <c r="C38" s="12"/>
      <c r="D38" s="39">
        <f>D39+D40+D41</f>
        <v>692.36</v>
      </c>
      <c r="E38" s="39">
        <f>E39+E40+E41</f>
        <v>692.36</v>
      </c>
      <c r="F38" s="39">
        <f>F39+F40+F41</f>
        <v>692.36</v>
      </c>
      <c r="G38" s="39">
        <f>G39+G40+G41</f>
        <v>0</v>
      </c>
      <c r="H38" s="39">
        <f>H39+H40+H41</f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s="23" customFormat="1" ht="18" customHeight="1">
      <c r="A39" s="13"/>
      <c r="B39" s="11"/>
      <c r="C39" s="12">
        <v>2010</v>
      </c>
      <c r="D39" s="39">
        <f>452.02+240.34</f>
        <v>692.36</v>
      </c>
      <c r="E39" s="39"/>
      <c r="F39" s="39"/>
      <c r="G39" s="39"/>
      <c r="H39" s="39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s="23" customFormat="1" ht="18" customHeight="1">
      <c r="A40" s="13"/>
      <c r="B40" s="11"/>
      <c r="C40" s="12">
        <v>3110</v>
      </c>
      <c r="D40" s="39"/>
      <c r="E40" s="39">
        <f>443.16+235.62</f>
        <v>678.78</v>
      </c>
      <c r="F40" s="39">
        <f>443.16+235.62</f>
        <v>678.78</v>
      </c>
      <c r="G40" s="39">
        <v>0</v>
      </c>
      <c r="H40" s="39"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spans="1:24" s="23" customFormat="1" ht="18" customHeight="1">
      <c r="A41" s="13"/>
      <c r="B41" s="11"/>
      <c r="C41" s="12">
        <v>4210</v>
      </c>
      <c r="D41" s="39"/>
      <c r="E41" s="39">
        <f>8.86+4.72</f>
        <v>13.579999999999998</v>
      </c>
      <c r="F41" s="39">
        <f>8.86+4.72</f>
        <v>13.579999999999998</v>
      </c>
      <c r="G41" s="39">
        <v>0</v>
      </c>
      <c r="H41" s="39"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spans="1:24" s="23" customFormat="1" ht="18" customHeight="1">
      <c r="A42" s="13"/>
      <c r="B42" s="24">
        <v>85228</v>
      </c>
      <c r="C42" s="12"/>
      <c r="D42" s="39">
        <f>D43+D44+D45</f>
        <v>20241</v>
      </c>
      <c r="E42" s="39">
        <f>E43+E44+E45</f>
        <v>20241</v>
      </c>
      <c r="F42" s="39">
        <f>F43+F44+F45</f>
        <v>20241</v>
      </c>
      <c r="G42" s="39">
        <f>G43+G44+G45</f>
        <v>20241</v>
      </c>
      <c r="H42" s="39">
        <f>H43+H44+H45</f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spans="1:24" s="23" customFormat="1" ht="18" customHeight="1">
      <c r="A43" s="13"/>
      <c r="B43" s="11"/>
      <c r="C43" s="12">
        <v>2010</v>
      </c>
      <c r="D43" s="39">
        <f>7000+5660+7581</f>
        <v>20241</v>
      </c>
      <c r="E43" s="39"/>
      <c r="F43" s="39"/>
      <c r="G43" s="39"/>
      <c r="H43" s="39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s="23" customFormat="1" ht="18" customHeight="1">
      <c r="A44" s="13"/>
      <c r="B44" s="11"/>
      <c r="C44" s="12">
        <v>4110</v>
      </c>
      <c r="D44" s="39"/>
      <c r="E44" s="39">
        <f>500+260</f>
        <v>760</v>
      </c>
      <c r="F44" s="39">
        <f>500+260</f>
        <v>760</v>
      </c>
      <c r="G44" s="39">
        <f>500+260</f>
        <v>760</v>
      </c>
      <c r="H44" s="39"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spans="1:24" s="23" customFormat="1" ht="18" customHeight="1">
      <c r="A45" s="13"/>
      <c r="B45" s="11"/>
      <c r="C45" s="12">
        <v>4170</v>
      </c>
      <c r="D45" s="39"/>
      <c r="E45" s="39">
        <f>6500+5400+7581</f>
        <v>19481</v>
      </c>
      <c r="F45" s="39">
        <f>6500+5400+7581</f>
        <v>19481</v>
      </c>
      <c r="G45" s="39">
        <f>6500+5400+7581</f>
        <v>19481</v>
      </c>
      <c r="H45" s="39"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:24" s="21" customFormat="1" ht="18" customHeight="1">
      <c r="A46" s="18">
        <v>855</v>
      </c>
      <c r="B46" s="19"/>
      <c r="C46" s="19"/>
      <c r="D46" s="41">
        <f>D47+D60+D74</f>
        <v>5904551.46</v>
      </c>
      <c r="E46" s="41">
        <f>E47+E60+E74</f>
        <v>5904551.46</v>
      </c>
      <c r="F46" s="41">
        <f>F47+F60+F74</f>
        <v>5904551.46</v>
      </c>
      <c r="G46" s="41">
        <f>G47+G60+G74</f>
        <v>300513</v>
      </c>
      <c r="H46" s="41">
        <f>H47+H60</f>
        <v>0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s="14" customFormat="1" ht="18" customHeight="1">
      <c r="A47" s="17"/>
      <c r="B47" s="12">
        <v>85501</v>
      </c>
      <c r="C47" s="12"/>
      <c r="D47" s="39">
        <f>SUM(D48:D59)</f>
        <v>2880000</v>
      </c>
      <c r="E47" s="39">
        <f>SUM(E48:E59)</f>
        <v>2880000</v>
      </c>
      <c r="F47" s="39">
        <f>SUM(F48:F59)</f>
        <v>2880000</v>
      </c>
      <c r="G47" s="39">
        <f>SUM(G48:G59)</f>
        <v>39067</v>
      </c>
      <c r="H47" s="39">
        <f>SUM(H48:H59)</f>
        <v>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23" customFormat="1" ht="18" customHeight="1">
      <c r="A48" s="13"/>
      <c r="B48" s="11"/>
      <c r="C48" s="12">
        <v>2060</v>
      </c>
      <c r="D48" s="39">
        <v>2880000</v>
      </c>
      <c r="E48" s="39"/>
      <c r="F48" s="39"/>
      <c r="G48" s="39"/>
      <c r="H48" s="39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</row>
    <row r="49" spans="1:24" s="23" customFormat="1" ht="18" customHeight="1">
      <c r="A49" s="13"/>
      <c r="B49" s="11"/>
      <c r="C49" s="12">
        <v>3110</v>
      </c>
      <c r="D49" s="39"/>
      <c r="E49" s="39">
        <v>2837438</v>
      </c>
      <c r="F49" s="39">
        <v>2837438</v>
      </c>
      <c r="G49" s="39">
        <v>0</v>
      </c>
      <c r="H49" s="39">
        <v>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</row>
    <row r="50" spans="1:24" s="23" customFormat="1" ht="18" customHeight="1">
      <c r="A50" s="13"/>
      <c r="B50" s="11"/>
      <c r="C50" s="12" t="s">
        <v>8</v>
      </c>
      <c r="D50" s="39"/>
      <c r="E50" s="39">
        <v>29986</v>
      </c>
      <c r="F50" s="39">
        <v>29986</v>
      </c>
      <c r="G50" s="39">
        <v>29986</v>
      </c>
      <c r="H50" s="39"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</row>
    <row r="51" spans="1:24" s="23" customFormat="1" ht="18" customHeight="1">
      <c r="A51" s="13"/>
      <c r="B51" s="11"/>
      <c r="C51" s="12" t="s">
        <v>9</v>
      </c>
      <c r="D51" s="39"/>
      <c r="E51" s="39">
        <v>2894</v>
      </c>
      <c r="F51" s="39">
        <v>2894</v>
      </c>
      <c r="G51" s="39">
        <v>2894</v>
      </c>
      <c r="H51" s="39"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</row>
    <row r="52" spans="1:24" s="23" customFormat="1" ht="18" customHeight="1">
      <c r="A52" s="13"/>
      <c r="B52" s="11"/>
      <c r="C52" s="12" t="s">
        <v>10</v>
      </c>
      <c r="D52" s="39"/>
      <c r="E52" s="39">
        <v>5663</v>
      </c>
      <c r="F52" s="39">
        <v>5663</v>
      </c>
      <c r="G52" s="39">
        <v>5663</v>
      </c>
      <c r="H52" s="39"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</row>
    <row r="53" spans="1:24" s="23" customFormat="1" ht="18" customHeight="1">
      <c r="A53" s="13"/>
      <c r="B53" s="11"/>
      <c r="C53" s="12" t="s">
        <v>11</v>
      </c>
      <c r="D53" s="39"/>
      <c r="E53" s="39">
        <v>524</v>
      </c>
      <c r="F53" s="39">
        <v>524</v>
      </c>
      <c r="G53" s="39">
        <v>524</v>
      </c>
      <c r="H53" s="39"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</row>
    <row r="54" spans="1:24" s="23" customFormat="1" ht="18" customHeight="1">
      <c r="A54" s="13"/>
      <c r="B54" s="11"/>
      <c r="C54" s="12" t="s">
        <v>6</v>
      </c>
      <c r="D54" s="39"/>
      <c r="E54" s="39">
        <v>1100</v>
      </c>
      <c r="F54" s="39">
        <v>1100</v>
      </c>
      <c r="G54" s="39">
        <v>0</v>
      </c>
      <c r="H54" s="39"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s="23" customFormat="1" ht="18" customHeight="1">
      <c r="A55" s="13"/>
      <c r="B55" s="11"/>
      <c r="C55" s="12" t="s">
        <v>7</v>
      </c>
      <c r="D55" s="39"/>
      <c r="E55" s="39">
        <v>866</v>
      </c>
      <c r="F55" s="39">
        <v>866</v>
      </c>
      <c r="G55" s="39">
        <v>0</v>
      </c>
      <c r="H55" s="39"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</row>
    <row r="56" spans="1:24" s="23" customFormat="1" ht="18" customHeight="1">
      <c r="A56" s="13"/>
      <c r="B56" s="11"/>
      <c r="C56" s="12">
        <v>4360</v>
      </c>
      <c r="D56" s="39"/>
      <c r="E56" s="39">
        <v>333</v>
      </c>
      <c r="F56" s="39">
        <v>333</v>
      </c>
      <c r="G56" s="39">
        <v>0</v>
      </c>
      <c r="H56" s="39"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</row>
    <row r="57" spans="1:24" s="23" customFormat="1" ht="18" customHeight="1">
      <c r="A57" s="13"/>
      <c r="B57" s="11"/>
      <c r="C57" s="12">
        <v>4410</v>
      </c>
      <c r="D57" s="39"/>
      <c r="E57" s="39">
        <v>200</v>
      </c>
      <c r="F57" s="39">
        <v>200</v>
      </c>
      <c r="G57" s="39">
        <v>0</v>
      </c>
      <c r="H57" s="39"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</row>
    <row r="58" spans="1:24" s="23" customFormat="1" ht="18" customHeight="1">
      <c r="A58" s="13"/>
      <c r="B58" s="11"/>
      <c r="C58" s="12">
        <v>4440</v>
      </c>
      <c r="D58" s="39"/>
      <c r="E58" s="39">
        <v>693</v>
      </c>
      <c r="F58" s="39">
        <v>693</v>
      </c>
      <c r="G58" s="39">
        <v>0</v>
      </c>
      <c r="H58" s="39"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s="23" customFormat="1" ht="18" customHeight="1">
      <c r="A59" s="13"/>
      <c r="B59" s="11"/>
      <c r="C59" s="12">
        <v>4700</v>
      </c>
      <c r="D59" s="39"/>
      <c r="E59" s="39">
        <v>303</v>
      </c>
      <c r="F59" s="39">
        <v>303</v>
      </c>
      <c r="G59" s="39">
        <v>0</v>
      </c>
      <c r="H59" s="39"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s="23" customFormat="1" ht="18" customHeight="1">
      <c r="A60" s="13"/>
      <c r="B60" s="24">
        <v>85502</v>
      </c>
      <c r="C60" s="12"/>
      <c r="D60" s="39">
        <f>SUM(D61:D73)</f>
        <v>3024400</v>
      </c>
      <c r="E60" s="39">
        <f>SUM(E61:E73)</f>
        <v>3024400</v>
      </c>
      <c r="F60" s="39">
        <f>SUM(F61:F73)</f>
        <v>3024400</v>
      </c>
      <c r="G60" s="39">
        <f>SUM(G61:G73)</f>
        <v>261446</v>
      </c>
      <c r="H60" s="39">
        <f>SUM(H61:H73)</f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</row>
    <row r="61" spans="1:24" s="23" customFormat="1" ht="18" customHeight="1">
      <c r="A61" s="13"/>
      <c r="B61" s="11"/>
      <c r="C61" s="12">
        <v>2010</v>
      </c>
      <c r="D61" s="39">
        <v>3024400</v>
      </c>
      <c r="E61" s="39">
        <v>0</v>
      </c>
      <c r="F61" s="39">
        <v>0</v>
      </c>
      <c r="G61" s="39">
        <v>0</v>
      </c>
      <c r="H61" s="39"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</row>
    <row r="62" spans="1:24" s="23" customFormat="1" ht="18" customHeight="1">
      <c r="A62" s="13"/>
      <c r="B62" s="11"/>
      <c r="C62" s="12">
        <v>3110</v>
      </c>
      <c r="D62" s="39"/>
      <c r="E62" s="39">
        <v>2756311</v>
      </c>
      <c r="F62" s="39">
        <v>2756311</v>
      </c>
      <c r="G62" s="39">
        <v>0</v>
      </c>
      <c r="H62" s="39"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</row>
    <row r="63" spans="1:24" s="23" customFormat="1" ht="18" customHeight="1">
      <c r="A63" s="13"/>
      <c r="B63" s="11"/>
      <c r="C63" s="12">
        <v>4010</v>
      </c>
      <c r="D63" s="39"/>
      <c r="E63" s="39">
        <v>64160</v>
      </c>
      <c r="F63" s="39">
        <v>64160</v>
      </c>
      <c r="G63" s="39">
        <v>64160</v>
      </c>
      <c r="H63" s="39">
        <v>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s="23" customFormat="1" ht="18" customHeight="1">
      <c r="A64" s="13"/>
      <c r="B64" s="24"/>
      <c r="C64" s="12">
        <v>4040</v>
      </c>
      <c r="D64" s="39"/>
      <c r="E64" s="39">
        <v>4748</v>
      </c>
      <c r="F64" s="39">
        <v>4748</v>
      </c>
      <c r="G64" s="39">
        <v>4748</v>
      </c>
      <c r="H64" s="39">
        <f>H65+H68</f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</row>
    <row r="65" spans="1:24" s="23" customFormat="1" ht="18" customHeight="1">
      <c r="A65" s="13"/>
      <c r="B65" s="11"/>
      <c r="C65" s="12">
        <v>4110</v>
      </c>
      <c r="D65" s="39"/>
      <c r="E65" s="39">
        <v>191866</v>
      </c>
      <c r="F65" s="39">
        <v>191866</v>
      </c>
      <c r="G65" s="39">
        <v>191866</v>
      </c>
      <c r="H65" s="39">
        <v>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</row>
    <row r="66" spans="1:24" s="23" customFormat="1" ht="18" customHeight="1">
      <c r="A66" s="13"/>
      <c r="B66" s="11"/>
      <c r="C66" s="12">
        <v>4120</v>
      </c>
      <c r="D66" s="39"/>
      <c r="E66" s="39">
        <v>172</v>
      </c>
      <c r="F66" s="39">
        <v>172</v>
      </c>
      <c r="G66" s="39">
        <v>172</v>
      </c>
      <c r="H66" s="39"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</row>
    <row r="67" spans="1:24" s="23" customFormat="1" ht="18" customHeight="1">
      <c r="A67" s="13"/>
      <c r="B67" s="11"/>
      <c r="C67" s="12">
        <v>4170</v>
      </c>
      <c r="D67" s="39"/>
      <c r="E67" s="39">
        <v>500</v>
      </c>
      <c r="F67" s="39">
        <v>500</v>
      </c>
      <c r="G67" s="39">
        <v>500</v>
      </c>
      <c r="H67" s="39"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:24" s="23" customFormat="1" ht="18" customHeight="1">
      <c r="A68" s="13"/>
      <c r="B68" s="11"/>
      <c r="C68" s="12">
        <v>4210</v>
      </c>
      <c r="D68" s="39"/>
      <c r="E68" s="39">
        <v>1221</v>
      </c>
      <c r="F68" s="39">
        <v>1221</v>
      </c>
      <c r="G68" s="39">
        <v>0</v>
      </c>
      <c r="H68" s="39"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69" spans="1:24" s="23" customFormat="1" ht="18" customHeight="1">
      <c r="A69" s="13"/>
      <c r="B69" s="24"/>
      <c r="C69" s="12">
        <v>4280</v>
      </c>
      <c r="D69" s="39"/>
      <c r="E69" s="39">
        <v>240</v>
      </c>
      <c r="F69" s="39">
        <v>240</v>
      </c>
      <c r="G69" s="39">
        <v>0</v>
      </c>
      <c r="H69" s="39">
        <f>H70+H71+H72</f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</row>
    <row r="70" spans="1:24" s="23" customFormat="1" ht="18" customHeight="1">
      <c r="A70" s="13"/>
      <c r="B70" s="11"/>
      <c r="C70" s="12">
        <v>4300</v>
      </c>
      <c r="D70" s="39"/>
      <c r="E70" s="39">
        <v>2487</v>
      </c>
      <c r="F70" s="39">
        <v>2487</v>
      </c>
      <c r="G70" s="39">
        <v>0</v>
      </c>
      <c r="H70" s="39"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</row>
    <row r="71" spans="1:24" s="23" customFormat="1" ht="18" customHeight="1">
      <c r="A71" s="13"/>
      <c r="B71" s="11"/>
      <c r="C71" s="12">
        <v>4360</v>
      </c>
      <c r="D71" s="39"/>
      <c r="E71" s="39">
        <v>620</v>
      </c>
      <c r="F71" s="39">
        <v>620</v>
      </c>
      <c r="G71" s="39">
        <v>0</v>
      </c>
      <c r="H71" s="39">
        <v>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</row>
    <row r="72" spans="1:24" s="23" customFormat="1" ht="18" customHeight="1" hidden="1">
      <c r="A72" s="13"/>
      <c r="B72" s="11"/>
      <c r="C72" s="12">
        <v>4410</v>
      </c>
      <c r="D72" s="39"/>
      <c r="E72" s="39">
        <v>0</v>
      </c>
      <c r="F72" s="39">
        <v>0</v>
      </c>
      <c r="G72" s="39">
        <v>0</v>
      </c>
      <c r="H72" s="39"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</row>
    <row r="73" spans="1:8" s="22" customFormat="1" ht="18" customHeight="1">
      <c r="A73" s="13"/>
      <c r="B73" s="24"/>
      <c r="C73" s="12">
        <v>4440</v>
      </c>
      <c r="D73" s="42"/>
      <c r="E73" s="42">
        <v>2075</v>
      </c>
      <c r="F73" s="42">
        <v>2075</v>
      </c>
      <c r="G73" s="42">
        <v>0</v>
      </c>
      <c r="H73" s="42">
        <v>0</v>
      </c>
    </row>
    <row r="74" spans="1:8" s="22" customFormat="1" ht="18" customHeight="1">
      <c r="A74" s="13"/>
      <c r="B74" s="24" t="s">
        <v>39</v>
      </c>
      <c r="C74" s="12"/>
      <c r="D74" s="42">
        <f>D75+D76</f>
        <v>151.46</v>
      </c>
      <c r="E74" s="42">
        <f>E75+E76</f>
        <v>151.46</v>
      </c>
      <c r="F74" s="42">
        <f>F75+F76</f>
        <v>151.46</v>
      </c>
      <c r="G74" s="42">
        <f>G75+G76</f>
        <v>0</v>
      </c>
      <c r="H74" s="42">
        <f>H75+H76</f>
        <v>0</v>
      </c>
    </row>
    <row r="75" spans="1:8" s="22" customFormat="1" ht="18" customHeight="1">
      <c r="A75" s="13"/>
      <c r="B75" s="24"/>
      <c r="C75" s="12">
        <v>2010</v>
      </c>
      <c r="D75" s="42">
        <v>151.46</v>
      </c>
      <c r="E75" s="42"/>
      <c r="F75" s="42"/>
      <c r="G75" s="42"/>
      <c r="H75" s="42"/>
    </row>
    <row r="76" spans="1:8" s="22" customFormat="1" ht="18" customHeight="1">
      <c r="A76" s="13"/>
      <c r="B76" s="24"/>
      <c r="C76" s="12">
        <v>4210</v>
      </c>
      <c r="D76" s="42"/>
      <c r="E76" s="42">
        <v>151.46</v>
      </c>
      <c r="F76" s="42">
        <v>151.46</v>
      </c>
      <c r="G76" s="42">
        <v>0</v>
      </c>
      <c r="H76" s="42">
        <v>0</v>
      </c>
    </row>
    <row r="77" spans="1:8" ht="25.5" customHeight="1">
      <c r="A77" s="97" t="s">
        <v>18</v>
      </c>
      <c r="B77" s="97"/>
      <c r="C77" s="97"/>
      <c r="D77" s="44">
        <f>SUM(D7,D15,D26,D34,D46)</f>
        <v>6113926.71</v>
      </c>
      <c r="E77" s="44">
        <f>SUM(E7,E15,E26,E34,E46)</f>
        <v>6113926.71</v>
      </c>
      <c r="F77" s="44">
        <f>SUM(F7,F15,F26,F34,F46)</f>
        <v>6113926.71</v>
      </c>
      <c r="G77" s="44">
        <f>SUM(G7,G15,G26,G34,G46)</f>
        <v>463266.64</v>
      </c>
      <c r="H77" s="44">
        <f>SUM(H7,H15,H26,H34,H46)</f>
        <v>0</v>
      </c>
    </row>
    <row r="78" spans="1:6" ht="18.75" customHeight="1">
      <c r="A78" s="6"/>
      <c r="B78" s="6"/>
      <c r="C78" s="6"/>
      <c r="D78" s="6"/>
      <c r="E78" s="6"/>
      <c r="F78" s="6"/>
    </row>
    <row r="79" spans="1:8" ht="15.75">
      <c r="A79" s="35" t="s">
        <v>24</v>
      </c>
      <c r="B79" s="36"/>
      <c r="C79" s="36"/>
      <c r="D79" s="36"/>
      <c r="E79" s="36"/>
      <c r="F79" s="36"/>
      <c r="G79" s="4"/>
      <c r="H79" s="4"/>
    </row>
    <row r="80" spans="1:8" ht="15.75">
      <c r="A80" s="32"/>
      <c r="B80" s="33"/>
      <c r="C80" s="33"/>
      <c r="D80" s="33"/>
      <c r="E80" s="33"/>
      <c r="F80" s="33"/>
      <c r="G80" s="34"/>
      <c r="H80" s="34"/>
    </row>
    <row r="81" spans="1:6" ht="27.75" customHeight="1">
      <c r="A81" s="1" t="s">
        <v>0</v>
      </c>
      <c r="B81" s="1" t="s">
        <v>25</v>
      </c>
      <c r="C81" s="1" t="s">
        <v>26</v>
      </c>
      <c r="D81" s="1" t="s">
        <v>27</v>
      </c>
      <c r="E81" s="98" t="s">
        <v>28</v>
      </c>
      <c r="F81" s="98"/>
    </row>
    <row r="82" spans="1:24" s="4" customFormat="1" ht="11.25" customHeight="1">
      <c r="A82" s="43" t="s">
        <v>13</v>
      </c>
      <c r="B82" s="43" t="s">
        <v>14</v>
      </c>
      <c r="C82" s="43" t="s">
        <v>15</v>
      </c>
      <c r="D82" s="43" t="s">
        <v>16</v>
      </c>
      <c r="E82" s="105" t="s">
        <v>17</v>
      </c>
      <c r="F82" s="106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6" ht="18" customHeight="1">
      <c r="A83" s="25">
        <v>750</v>
      </c>
      <c r="B83" s="25">
        <v>75011</v>
      </c>
      <c r="C83" s="30" t="s">
        <v>29</v>
      </c>
      <c r="D83" s="31">
        <v>300</v>
      </c>
      <c r="E83" s="99">
        <v>15</v>
      </c>
      <c r="F83" s="99"/>
    </row>
    <row r="84" spans="1:6" ht="18" customHeight="1">
      <c r="A84" s="25">
        <v>852</v>
      </c>
      <c r="B84" s="25">
        <v>85228</v>
      </c>
      <c r="C84" s="30" t="s">
        <v>30</v>
      </c>
      <c r="D84" s="31">
        <v>1000</v>
      </c>
      <c r="E84" s="102">
        <v>50</v>
      </c>
      <c r="F84" s="103"/>
    </row>
    <row r="85" spans="1:6" ht="18" customHeight="1">
      <c r="A85" s="25">
        <v>855</v>
      </c>
      <c r="B85" s="25">
        <v>85502</v>
      </c>
      <c r="C85" s="30" t="s">
        <v>35</v>
      </c>
      <c r="D85" s="31">
        <v>2000</v>
      </c>
      <c r="E85" s="102">
        <v>0</v>
      </c>
      <c r="F85" s="104"/>
    </row>
    <row r="86" spans="1:6" ht="20.25" customHeight="1">
      <c r="A86" s="25">
        <v>855</v>
      </c>
      <c r="B86" s="25">
        <v>85502</v>
      </c>
      <c r="C86" s="30" t="s">
        <v>31</v>
      </c>
      <c r="D86" s="31">
        <v>15000</v>
      </c>
      <c r="E86" s="101">
        <v>10000</v>
      </c>
      <c r="F86" s="101"/>
    </row>
    <row r="87" ht="10.5" customHeight="1"/>
    <row r="88" spans="1:8" ht="28.5" customHeight="1">
      <c r="A88" s="100" t="s">
        <v>37</v>
      </c>
      <c r="B88" s="100"/>
      <c r="C88" s="100"/>
      <c r="D88" s="100"/>
      <c r="E88" s="100"/>
      <c r="F88" s="100"/>
      <c r="G88" s="100"/>
      <c r="H88" s="100"/>
    </row>
    <row r="89" spans="1:8" ht="33" customHeight="1">
      <c r="A89" s="100" t="s">
        <v>38</v>
      </c>
      <c r="B89" s="100"/>
      <c r="C89" s="100"/>
      <c r="D89" s="100"/>
      <c r="E89" s="100"/>
      <c r="F89" s="100"/>
      <c r="G89" s="100"/>
      <c r="H89" s="100"/>
    </row>
    <row r="91" ht="12.75">
      <c r="G91" t="s">
        <v>36</v>
      </c>
    </row>
  </sheetData>
  <sheetProtection/>
  <mergeCells count="18"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77:C77"/>
    <mergeCell ref="E81:F81"/>
    <mergeCell ref="E83:F83"/>
    <mergeCell ref="A89:H89"/>
    <mergeCell ref="E86:F86"/>
    <mergeCell ref="E84:F84"/>
    <mergeCell ref="E85:F85"/>
    <mergeCell ref="E82:F82"/>
    <mergeCell ref="A88:H88"/>
  </mergeCells>
  <printOptions/>
  <pageMargins left="0.7480314960629921" right="0.7086614173228347" top="1.15" bottom="0.7480314960629921" header="0.44" footer="0.31496062992125984"/>
  <pageSetup horizontalDpi="600" verticalDpi="600" orientation="portrait" paperSize="9" r:id="rId1"/>
  <headerFooter>
    <oddHeader>&amp;R&amp;"Arial,Pogrubiony"&amp;11Załącznik Nr 3 &amp;"Arial,Normalny"&amp;10do Zarządzenia Nr 258/2018
Burmistrza Miasta Radziejów z dnia 30 kwietnia 2018 roku  
w sprawie zmian w budżecie Miasta Radziejów na 2018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6.421875" style="0" customWidth="1"/>
    <col min="2" max="2" width="9.421875" style="0" customWidth="1"/>
    <col min="3" max="3" width="6.28125" style="0" customWidth="1"/>
    <col min="4" max="4" width="12.140625" style="0" hidden="1" customWidth="1"/>
    <col min="5" max="5" width="2.421875" style="0" hidden="1" customWidth="1"/>
    <col min="6" max="6" width="28.28125" style="0" customWidth="1"/>
    <col min="7" max="8" width="12.57421875" style="0" customWidth="1"/>
    <col min="9" max="10" width="13.28125" style="0" customWidth="1"/>
  </cols>
  <sheetData>
    <row r="1" spans="1:10" ht="58.5" customHeight="1">
      <c r="A1" s="110" t="s">
        <v>55</v>
      </c>
      <c r="B1" s="111"/>
      <c r="C1" s="111"/>
      <c r="D1" s="111"/>
      <c r="E1" s="111"/>
      <c r="F1" s="111"/>
      <c r="G1" s="111"/>
      <c r="H1" s="111"/>
      <c r="I1" s="111"/>
      <c r="J1" s="45"/>
    </row>
    <row r="2" spans="1:10" ht="83.25" customHeight="1">
      <c r="A2" s="47" t="s">
        <v>0</v>
      </c>
      <c r="B2" s="47" t="s">
        <v>1</v>
      </c>
      <c r="C2" s="48" t="s">
        <v>2</v>
      </c>
      <c r="D2" s="49" t="s">
        <v>40</v>
      </c>
      <c r="E2" s="46" t="s">
        <v>41</v>
      </c>
      <c r="F2" s="49" t="s">
        <v>40</v>
      </c>
      <c r="G2" s="47" t="s">
        <v>56</v>
      </c>
      <c r="H2" s="47" t="s">
        <v>57</v>
      </c>
      <c r="I2" s="47" t="s">
        <v>59</v>
      </c>
      <c r="J2" s="50"/>
    </row>
    <row r="3" spans="1:10" ht="30.75" customHeight="1">
      <c r="A3" s="47" t="s">
        <v>42</v>
      </c>
      <c r="B3" s="47"/>
      <c r="C3" s="51"/>
      <c r="D3" s="47"/>
      <c r="E3" s="47"/>
      <c r="F3" s="47" t="s">
        <v>58</v>
      </c>
      <c r="G3" s="52">
        <v>0</v>
      </c>
      <c r="H3" s="52">
        <v>0</v>
      </c>
      <c r="I3" s="52">
        <v>0</v>
      </c>
      <c r="J3" s="50"/>
    </row>
    <row r="4" spans="1:10" ht="24.75" customHeight="1">
      <c r="A4" s="53" t="s">
        <v>43</v>
      </c>
      <c r="B4" s="53"/>
      <c r="C4" s="53"/>
      <c r="D4" s="54" t="s">
        <v>44</v>
      </c>
      <c r="E4" s="55">
        <v>10000</v>
      </c>
      <c r="F4" s="95" t="s">
        <v>44</v>
      </c>
      <c r="G4" s="88">
        <v>0</v>
      </c>
      <c r="H4" s="88">
        <v>0</v>
      </c>
      <c r="I4" s="55">
        <v>15000</v>
      </c>
      <c r="J4" s="56"/>
    </row>
    <row r="5" spans="1:10" ht="24.75" customHeight="1">
      <c r="A5" s="57">
        <v>900</v>
      </c>
      <c r="B5" s="57">
        <v>90019</v>
      </c>
      <c r="C5" s="58" t="s">
        <v>29</v>
      </c>
      <c r="D5" s="59" t="s">
        <v>45</v>
      </c>
      <c r="E5" s="60">
        <v>10000</v>
      </c>
      <c r="F5" s="57" t="s">
        <v>45</v>
      </c>
      <c r="G5" s="89">
        <v>0</v>
      </c>
      <c r="H5" s="89">
        <v>0</v>
      </c>
      <c r="I5" s="60">
        <v>15000</v>
      </c>
      <c r="J5" s="112"/>
    </row>
    <row r="6" spans="1:10" ht="24.75" customHeight="1">
      <c r="A6" s="53" t="s">
        <v>46</v>
      </c>
      <c r="B6" s="53"/>
      <c r="C6" s="53"/>
      <c r="D6" s="62" t="s">
        <v>47</v>
      </c>
      <c r="E6" s="55">
        <v>10000</v>
      </c>
      <c r="F6" s="53" t="s">
        <v>47</v>
      </c>
      <c r="G6" s="91">
        <v>4642</v>
      </c>
      <c r="H6" s="91">
        <v>4642</v>
      </c>
      <c r="I6" s="55">
        <v>15000</v>
      </c>
      <c r="J6" s="112"/>
    </row>
    <row r="7" spans="1:10" ht="24.75" customHeight="1">
      <c r="A7" s="73" t="s">
        <v>13</v>
      </c>
      <c r="B7" s="63"/>
      <c r="C7" s="64"/>
      <c r="D7" s="65" t="s">
        <v>48</v>
      </c>
      <c r="E7" s="66">
        <v>10000</v>
      </c>
      <c r="F7" s="73" t="s">
        <v>48</v>
      </c>
      <c r="G7" s="92">
        <v>4642</v>
      </c>
      <c r="H7" s="92">
        <v>4642</v>
      </c>
      <c r="I7" s="66">
        <f>SUM(I8:I10)</f>
        <v>15000</v>
      </c>
      <c r="J7" s="112"/>
    </row>
    <row r="8" spans="1:10" ht="28.5" customHeight="1" hidden="1">
      <c r="A8" s="63">
        <v>900</v>
      </c>
      <c r="B8" s="63">
        <v>90003</v>
      </c>
      <c r="C8" s="64" t="s">
        <v>6</v>
      </c>
      <c r="D8" s="65"/>
      <c r="E8" s="66"/>
      <c r="F8" s="96" t="s">
        <v>49</v>
      </c>
      <c r="G8" s="93"/>
      <c r="H8" s="93"/>
      <c r="I8" s="67">
        <v>0</v>
      </c>
      <c r="J8" s="61"/>
    </row>
    <row r="9" spans="1:10" ht="24.75" customHeight="1">
      <c r="A9" s="63">
        <v>900</v>
      </c>
      <c r="B9" s="63">
        <v>90004</v>
      </c>
      <c r="C9" s="64" t="s">
        <v>6</v>
      </c>
      <c r="D9" s="68" t="s">
        <v>49</v>
      </c>
      <c r="E9" s="69">
        <v>4000</v>
      </c>
      <c r="F9" s="63" t="s">
        <v>49</v>
      </c>
      <c r="G9" s="94">
        <v>0</v>
      </c>
      <c r="H9" s="94">
        <v>4642</v>
      </c>
      <c r="I9" s="69">
        <v>8358</v>
      </c>
      <c r="J9" s="70"/>
    </row>
    <row r="10" spans="1:10" s="72" customFormat="1" ht="24.75" customHeight="1">
      <c r="A10" s="63">
        <v>900</v>
      </c>
      <c r="B10" s="63">
        <v>90004</v>
      </c>
      <c r="C10" s="64" t="s">
        <v>7</v>
      </c>
      <c r="D10" s="68" t="s">
        <v>50</v>
      </c>
      <c r="E10" s="69">
        <v>2000</v>
      </c>
      <c r="F10" s="63" t="s">
        <v>50</v>
      </c>
      <c r="G10" s="94">
        <v>4642</v>
      </c>
      <c r="H10" s="94">
        <v>0</v>
      </c>
      <c r="I10" s="69">
        <v>6642</v>
      </c>
      <c r="J10" s="71"/>
    </row>
    <row r="11" spans="1:10" s="72" customFormat="1" ht="24.75" customHeight="1">
      <c r="A11" s="73" t="s">
        <v>14</v>
      </c>
      <c r="B11" s="63"/>
      <c r="C11" s="64"/>
      <c r="D11" s="68"/>
      <c r="E11" s="69"/>
      <c r="F11" s="73" t="s">
        <v>51</v>
      </c>
      <c r="G11" s="90">
        <v>0</v>
      </c>
      <c r="H11" s="90">
        <v>0</v>
      </c>
      <c r="I11" s="66">
        <v>0</v>
      </c>
      <c r="J11" s="74"/>
    </row>
    <row r="12" spans="1:10" s="72" customFormat="1" ht="24.75" customHeight="1">
      <c r="A12" s="75"/>
      <c r="B12" s="75"/>
      <c r="C12" s="76"/>
      <c r="D12" s="77"/>
      <c r="E12" s="78"/>
      <c r="F12" s="77"/>
      <c r="G12" s="77"/>
      <c r="H12" s="77"/>
      <c r="I12" s="78"/>
      <c r="J12" s="74"/>
    </row>
    <row r="13" spans="1:10" s="72" customFormat="1" ht="24" customHeight="1">
      <c r="A13" s="75"/>
      <c r="B13" s="79" t="s">
        <v>52</v>
      </c>
      <c r="C13" s="76"/>
      <c r="D13" s="77"/>
      <c r="E13" s="78"/>
      <c r="F13" s="80"/>
      <c r="G13" s="80"/>
      <c r="H13" s="80"/>
      <c r="I13" s="80"/>
      <c r="J13" s="74"/>
    </row>
    <row r="14" spans="1:10" s="72" customFormat="1" ht="32.25" customHeight="1">
      <c r="A14" s="113" t="s">
        <v>53</v>
      </c>
      <c r="B14" s="114"/>
      <c r="C14" s="114"/>
      <c r="D14" s="114"/>
      <c r="E14" s="114"/>
      <c r="F14" s="114"/>
      <c r="G14" s="114"/>
      <c r="H14" s="114"/>
      <c r="I14" s="114"/>
      <c r="J14" s="74"/>
    </row>
    <row r="15" spans="1:10" s="72" customFormat="1" ht="31.5" customHeight="1">
      <c r="A15" s="115" t="s">
        <v>54</v>
      </c>
      <c r="B15" s="116"/>
      <c r="C15" s="116"/>
      <c r="D15" s="116"/>
      <c r="E15" s="116"/>
      <c r="F15" s="116"/>
      <c r="G15" s="116"/>
      <c r="H15" s="116"/>
      <c r="I15" s="116"/>
      <c r="J15" s="74"/>
    </row>
    <row r="16" spans="1:10" s="72" customFormat="1" ht="18" customHeight="1">
      <c r="A16" s="81"/>
      <c r="B16" s="82"/>
      <c r="C16" s="81"/>
      <c r="D16" s="83"/>
      <c r="E16" s="81"/>
      <c r="F16" s="81"/>
      <c r="G16" s="81"/>
      <c r="H16" s="81"/>
      <c r="I16" s="81"/>
      <c r="J16" s="74"/>
    </row>
    <row r="17" spans="1:10" s="72" customFormat="1" ht="18" customHeight="1">
      <c r="A17" s="81"/>
      <c r="B17" s="82"/>
      <c r="C17" s="81"/>
      <c r="D17" s="83"/>
      <c r="E17" s="81"/>
      <c r="F17" s="81"/>
      <c r="G17" s="81"/>
      <c r="H17" s="81"/>
      <c r="I17" s="81"/>
      <c r="J17" s="74"/>
    </row>
    <row r="18" spans="1:10" s="72" customFormat="1" ht="18" customHeight="1">
      <c r="A18" s="81"/>
      <c r="B18" s="82"/>
      <c r="C18" s="81"/>
      <c r="D18" s="83"/>
      <c r="E18" s="81"/>
      <c r="F18" s="81"/>
      <c r="G18" s="81"/>
      <c r="H18" s="81"/>
      <c r="I18" s="81"/>
      <c r="J18" s="74"/>
    </row>
    <row r="19" spans="1:10" s="72" customFormat="1" ht="18" customHeight="1">
      <c r="A19" s="81"/>
      <c r="B19" s="82"/>
      <c r="C19" s="81"/>
      <c r="D19" s="84"/>
      <c r="E19" s="81"/>
      <c r="F19" s="84"/>
      <c r="G19" s="84"/>
      <c r="H19" s="84"/>
      <c r="I19" s="81"/>
      <c r="J19" s="74"/>
    </row>
    <row r="20" spans="1:10" s="72" customFormat="1" ht="18" customHeight="1">
      <c r="A20" s="81"/>
      <c r="B20" s="82"/>
      <c r="C20" s="81"/>
      <c r="D20" s="84"/>
      <c r="E20" s="84"/>
      <c r="F20" s="84"/>
      <c r="G20" s="84"/>
      <c r="H20" s="84"/>
      <c r="I20" s="84"/>
      <c r="J20" s="74"/>
    </row>
    <row r="21" spans="1:10" s="72" customFormat="1" ht="29.25" customHeight="1">
      <c r="A21" s="117"/>
      <c r="B21" s="117"/>
      <c r="C21" s="85"/>
      <c r="D21" s="86"/>
      <c r="E21" s="86"/>
      <c r="F21" s="86"/>
      <c r="G21" s="86"/>
      <c r="H21" s="86"/>
      <c r="I21" s="86"/>
      <c r="J21" s="71"/>
    </row>
    <row r="22" spans="1:10" s="72" customFormat="1" ht="18" customHeight="1">
      <c r="A22" s="81"/>
      <c r="B22" s="82"/>
      <c r="C22" s="81"/>
      <c r="D22" s="81"/>
      <c r="E22" s="84"/>
      <c r="F22" s="84"/>
      <c r="G22" s="84"/>
      <c r="H22" s="84"/>
      <c r="I22" s="84"/>
      <c r="J22" s="74"/>
    </row>
    <row r="23" spans="1:10" s="72" customFormat="1" ht="18" customHeight="1">
      <c r="A23" s="81"/>
      <c r="B23" s="82"/>
      <c r="C23" s="81"/>
      <c r="D23" s="81"/>
      <c r="E23" s="81"/>
      <c r="F23" s="81"/>
      <c r="G23" s="81"/>
      <c r="H23" s="81"/>
      <c r="I23" s="81"/>
      <c r="J23" s="74"/>
    </row>
    <row r="24" spans="1:10" s="72" customFormat="1" ht="32.25" customHeight="1">
      <c r="A24" s="81"/>
      <c r="B24" s="87"/>
      <c r="C24" s="81"/>
      <c r="D24" s="81"/>
      <c r="E24" s="81"/>
      <c r="F24" s="81"/>
      <c r="G24" s="81"/>
      <c r="H24" s="81"/>
      <c r="I24" s="81"/>
      <c r="J24" s="74"/>
    </row>
    <row r="25" spans="1:10" s="72" customFormat="1" ht="18" customHeight="1">
      <c r="A25" s="81"/>
      <c r="B25" s="82"/>
      <c r="C25" s="81"/>
      <c r="D25" s="81"/>
      <c r="E25" s="81"/>
      <c r="F25" s="81"/>
      <c r="G25" s="81"/>
      <c r="H25" s="81"/>
      <c r="I25" s="81"/>
      <c r="J25" s="74"/>
    </row>
    <row r="26" spans="1:10" s="72" customFormat="1" ht="18" customHeight="1">
      <c r="A26" s="81"/>
      <c r="B26" s="82"/>
      <c r="C26" s="81"/>
      <c r="D26" s="84"/>
      <c r="E26" s="81"/>
      <c r="F26" s="81"/>
      <c r="G26" s="81"/>
      <c r="H26" s="81"/>
      <c r="I26" s="81"/>
      <c r="J26" s="74"/>
    </row>
    <row r="27" spans="1:10" s="72" customFormat="1" ht="18" customHeight="1">
      <c r="A27" s="81"/>
      <c r="B27" s="82"/>
      <c r="C27" s="81"/>
      <c r="D27" s="81"/>
      <c r="E27" s="81"/>
      <c r="F27" s="81"/>
      <c r="G27" s="81"/>
      <c r="H27" s="81"/>
      <c r="I27" s="81"/>
      <c r="J27" s="74"/>
    </row>
    <row r="28" spans="1:10" s="72" customFormat="1" ht="18" customHeight="1">
      <c r="A28" s="81"/>
      <c r="B28" s="82"/>
      <c r="C28" s="81"/>
      <c r="D28" s="81"/>
      <c r="E28" s="81"/>
      <c r="F28" s="81"/>
      <c r="G28" s="81"/>
      <c r="H28" s="81"/>
      <c r="I28" s="81"/>
      <c r="J28" s="74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sheetProtection/>
  <mergeCells count="5">
    <mergeCell ref="A1:I1"/>
    <mergeCell ref="J5:J7"/>
    <mergeCell ref="A14:I14"/>
    <mergeCell ref="A15:I15"/>
    <mergeCell ref="A21:B21"/>
  </mergeCells>
  <printOptions/>
  <pageMargins left="0.7086614173228347" right="0.7086614173228347" top="1.31" bottom="0.7480314960629921" header="0.54" footer="0.31496062992125984"/>
  <pageSetup horizontalDpi="600" verticalDpi="600" orientation="portrait" paperSize="9" r:id="rId1"/>
  <headerFooter>
    <oddHeader xml:space="preserve">&amp;R&amp;"Arial,Pogrubiony"Załącznik Nr 4 &amp;"Arial,Normalny"do Zarządzenia Nr 258/2018
Burmistrza Miasta Radziejów z dnia 30 kwietnia 2018 roku
w sprawie zmian w budżecie Miasta radziejów na 2018 rok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2018-05-04T10:19:21Z</cp:lastPrinted>
  <dcterms:created xsi:type="dcterms:W3CDTF">2011-11-10T14:00:20Z</dcterms:created>
  <dcterms:modified xsi:type="dcterms:W3CDTF">2018-05-04T10:19:56Z</dcterms:modified>
  <cp:category/>
  <cp:version/>
  <cp:contentType/>
  <cp:contentStatus/>
</cp:coreProperties>
</file>