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235" windowHeight="11835" activeTab="0"/>
  </bookViews>
  <sheets>
    <sheet name="zał. 1" sheetId="1" r:id="rId1"/>
    <sheet name="zał. 2" sheetId="2" r:id="rId2"/>
    <sheet name="zał. 3" sheetId="3" r:id="rId3"/>
  </sheets>
  <definedNames/>
  <calcPr fullCalcOnLoad="1"/>
</workbook>
</file>

<file path=xl/sharedStrings.xml><?xml version="1.0" encoding="utf-8"?>
<sst xmlns="http://schemas.openxmlformats.org/spreadsheetml/2006/main" count="237" uniqueCount="163">
  <si>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</si>
  <si>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</si>
  <si>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</si>
  <si>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</si>
  <si>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</si>
  <si>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</si>
  <si>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</si>
  <si>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</si>
  <si>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0,00</t>
  </si>
  <si>
    <t>01095</t>
  </si>
  <si>
    <t>2010</t>
  </si>
  <si>
    <t>852</t>
  </si>
  <si>
    <t>Pomoc społeczna</t>
  </si>
  <si>
    <t>Razem:</t>
  </si>
  <si>
    <t>w tym:</t>
  </si>
  <si>
    <t>dochody bieżące</t>
  </si>
  <si>
    <t>4010</t>
  </si>
  <si>
    <t>Wynagrodzenia osobowe pracowników</t>
  </si>
  <si>
    <t>4110</t>
  </si>
  <si>
    <t>4120</t>
  </si>
  <si>
    <t>4210</t>
  </si>
  <si>
    <t>4300</t>
  </si>
  <si>
    <t>3110</t>
  </si>
  <si>
    <t>Świadczenia społeczne</t>
  </si>
  <si>
    <t>wydatki bieżące</t>
  </si>
  <si>
    <t>wydatki majątkowe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</si>
  <si>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</si>
  <si>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</si>
  <si>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</si>
  <si>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</si>
  <si>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</si>
  <si>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</si>
  <si>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</si>
  <si>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</si>
  <si>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4040</t>
  </si>
  <si>
    <t>Ogółem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</si>
  <si>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</si>
  <si>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</si>
  <si>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</si>
  <si>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</si>
  <si>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</si>
  <si>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</si>
  <si>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</si>
  <si>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750</t>
  </si>
  <si>
    <t>Administracja publiczna</t>
  </si>
  <si>
    <t>4270</t>
  </si>
  <si>
    <t>Zakup usług remontowych</t>
  </si>
  <si>
    <t>Dodatkowe wynagrodzenie roczne</t>
  </si>
  <si>
    <t xml:space="preserve">wynagrodze-  nia i pochodne od wynagrodzeń </t>
  </si>
  <si>
    <t>gminie</t>
  </si>
  <si>
    <t xml:space="preserve">Dochody budżetu państwa w związku z realizacją zadań zleconych </t>
  </si>
  <si>
    <t>§ 2350</t>
  </si>
  <si>
    <t>Dochody i wydatki związane z realizacją zadań z zakresu administracji rządowej i innych zadań zleconych odrębnymi ustawami w 2016 r.</t>
  </si>
  <si>
    <t>Zmiany w planie dochodów budżetu Miasta Radziejów na 2016 rok</t>
  </si>
  <si>
    <t>Zmiany w planie wydatków budżetu Miasta Radziejów na 2016 rok</t>
  </si>
  <si>
    <t>dochody majątkowe</t>
  </si>
  <si>
    <t>4510</t>
  </si>
  <si>
    <t>Opłaty na rzecz budżetu państwa</t>
  </si>
  <si>
    <t>5 500,00</t>
  </si>
  <si>
    <t>2 000,00</t>
  </si>
  <si>
    <t>4170</t>
  </si>
  <si>
    <t>Wynagrodzenia bezosobowe</t>
  </si>
  <si>
    <t>1 000,00</t>
  </si>
  <si>
    <t xml:space="preserve">z tego; </t>
  </si>
  <si>
    <t>wynagrodzenia i składki od nich naliczane</t>
  </si>
  <si>
    <t>wydatki związane z realizacja zadań statutowych</t>
  </si>
  <si>
    <t>dotacje na zadania bieżące</t>
  </si>
  <si>
    <t>świadczenia na rzecza osób fizycznych</t>
  </si>
  <si>
    <t>wydatki na programy finansowane z udziałem środków, o których mowa w art.. 5 ust. 1 pkt 2 i 3</t>
  </si>
  <si>
    <t>wypłaty z tytułu poreczeń i gwarancji</t>
  </si>
  <si>
    <t>obsługa długu publicznego</t>
  </si>
  <si>
    <t>4 958 797,93</t>
  </si>
  <si>
    <t>Dotacje celowe otrzymane z budżetu państwa na realizację zadań bieżących z zakresu administracji rządowej oraz innych zadań zleconych gminie (związkom gmin, związkom powiatowo-gminnym) ustawami</t>
  </si>
  <si>
    <t>20 431 512,90</t>
  </si>
  <si>
    <t>2 327 283,00</t>
  </si>
  <si>
    <t>75011</t>
  </si>
  <si>
    <t>Urzędy wojewódzkie</t>
  </si>
  <si>
    <t>163 014,00</t>
  </si>
  <si>
    <t>110 676,60</t>
  </si>
  <si>
    <t>4610</t>
  </si>
  <si>
    <t>Koszty postępowania sądowego i prokuratorskiego</t>
  </si>
  <si>
    <t>7 000,00</t>
  </si>
  <si>
    <t>6 110 861,93</t>
  </si>
  <si>
    <t>4,00</t>
  </si>
  <si>
    <t>85228</t>
  </si>
  <si>
    <t>Usługi opiekuńcze i specjalistyczne usługi opiekuńcze</t>
  </si>
  <si>
    <t>122 325,00</t>
  </si>
  <si>
    <t>22 091 512,90</t>
  </si>
  <si>
    <t>16 139,00</t>
  </si>
  <si>
    <t>4 974 936,93</t>
  </si>
  <si>
    <t>85214</t>
  </si>
  <si>
    <t>Zasiłki i pomoc w naturze oraz składki na ubezpieczenia emerytalne i rentowe</t>
  </si>
  <si>
    <t>68 000,00</t>
  </si>
  <si>
    <t>12 899,00</t>
  </si>
  <si>
    <t>80 899,00</t>
  </si>
  <si>
    <t>2030</t>
  </si>
  <si>
    <t>Dotacje celowe otrzymane z budżetu państwa na realizację własnych zadań bieżących gmin (związków gmin, związków powiatowo-gminnych)</t>
  </si>
  <si>
    <t>85216</t>
  </si>
  <si>
    <t>Zasiłki stałe</t>
  </si>
  <si>
    <t>72 600,00</t>
  </si>
  <si>
    <t>1 489,00</t>
  </si>
  <si>
    <t>74 089,00</t>
  </si>
  <si>
    <t>26 280,00</t>
  </si>
  <si>
    <t>1 751,00</t>
  </si>
  <si>
    <t>28 031,00</t>
  </si>
  <si>
    <t>8 000,00</t>
  </si>
  <si>
    <t>9 751,00</t>
  </si>
  <si>
    <t>20 447 651,90</t>
  </si>
  <si>
    <t>700</t>
  </si>
  <si>
    <t>Gospodarka mieszkaniowa</t>
  </si>
  <si>
    <t>390 118,00</t>
  </si>
  <si>
    <t>70005</t>
  </si>
  <si>
    <t>Gospodarka gruntami i nieruchomościami</t>
  </si>
  <si>
    <t>50 000,00</t>
  </si>
  <si>
    <t>- 500,00</t>
  </si>
  <si>
    <t>49 500,00</t>
  </si>
  <si>
    <t>4 050,00</t>
  </si>
  <si>
    <t>5 050,00</t>
  </si>
  <si>
    <t>6 000,00</t>
  </si>
  <si>
    <t>1,49</t>
  </si>
  <si>
    <t>110 678,09</t>
  </si>
  <si>
    <t>7 982,00</t>
  </si>
  <si>
    <t>- 1,49</t>
  </si>
  <si>
    <t>7 980,51</t>
  </si>
  <si>
    <t>754</t>
  </si>
  <si>
    <t>Bezpieczeństwo publiczne i ochrona przeciwpożarowa</t>
  </si>
  <si>
    <t>143 669,00</t>
  </si>
  <si>
    <t>75412</t>
  </si>
  <si>
    <t>Ochotnicze straże pożarne</t>
  </si>
  <si>
    <t>53 540,00</t>
  </si>
  <si>
    <t>4280</t>
  </si>
  <si>
    <t>Zakup usług zdrowotnych</t>
  </si>
  <si>
    <t>- 100,00</t>
  </si>
  <si>
    <t>1 900,00</t>
  </si>
  <si>
    <t>4430</t>
  </si>
  <si>
    <t>Różne opłaty i składki</t>
  </si>
  <si>
    <t>6 900,00</t>
  </si>
  <si>
    <t>100,00</t>
  </si>
  <si>
    <t>75416</t>
  </si>
  <si>
    <t>Straż gminna (miejska)</t>
  </si>
  <si>
    <t>76 399,00</t>
  </si>
  <si>
    <t>52 000,00</t>
  </si>
  <si>
    <t>52 004,00</t>
  </si>
  <si>
    <t>3 240,00</t>
  </si>
  <si>
    <t>- 4,00</t>
  </si>
  <si>
    <t>3 236,00</t>
  </si>
  <si>
    <t>75495</t>
  </si>
  <si>
    <t>Pozostała działalność</t>
  </si>
  <si>
    <t>3 030,00</t>
  </si>
  <si>
    <t>- 8,00</t>
  </si>
  <si>
    <t>1 992,00</t>
  </si>
  <si>
    <t>30,00</t>
  </si>
  <si>
    <t>8,00</t>
  </si>
  <si>
    <t>38,00</t>
  </si>
  <si>
    <t>6 127 000,93</t>
  </si>
  <si>
    <t>169 000,00</t>
  </si>
  <si>
    <t>181 899,00</t>
  </si>
  <si>
    <t>164 000,00</t>
  </si>
  <si>
    <t>176 899,00</t>
  </si>
  <si>
    <t>124 076,00</t>
  </si>
  <si>
    <t>17 500,00</t>
  </si>
  <si>
    <t>19 251,00</t>
  </si>
  <si>
    <t>22 107 651,90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</si>
</sst>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b/>
      <i/>
      <sz val="8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.5"/>
      <color indexed="8"/>
      <name val="Calibri"/>
      <family val="2"/>
    </font>
    <font>
      <b/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theme="1"/>
      <name val="Calibri"/>
      <family val="2"/>
    </font>
    <font>
      <b/>
      <i/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 wrapText="1"/>
      <protection locked="0"/>
    </xf>
    <xf numFmtId="0" fontId="22" fillId="0" borderId="11" xfId="0" applyNumberFormat="1" applyFont="1" applyFill="1" applyBorder="1" applyAlignment="1" applyProtection="1">
      <alignment horizontal="left"/>
      <protection locked="0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left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4" fontId="57" fillId="0" borderId="11" xfId="0" applyNumberFormat="1" applyFont="1" applyBorder="1" applyAlignment="1">
      <alignment horizontal="right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4" fontId="58" fillId="0" borderId="11" xfId="0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8" fillId="0" borderId="0" xfId="0" applyNumberFormat="1" applyFont="1" applyFill="1" applyAlignment="1" applyProtection="1">
      <alignment horizontal="left" vertical="top" wrapText="1"/>
      <protection locked="0"/>
    </xf>
    <xf numFmtId="49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3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0.5625" style="49" customWidth="1"/>
    <col min="2" max="2" width="8.7109375" style="49" customWidth="1"/>
    <col min="3" max="3" width="9.8515625" style="49" customWidth="1"/>
    <col min="4" max="4" width="0.9921875" style="49" customWidth="1"/>
    <col min="5" max="5" width="10.8515625" style="49" customWidth="1"/>
    <col min="6" max="6" width="51.421875" style="49" customWidth="1"/>
    <col min="7" max="7" width="19.28125" style="49" customWidth="1"/>
    <col min="8" max="8" width="19.140625" style="49" customWidth="1"/>
    <col min="9" max="9" width="8.7109375" style="49" customWidth="1"/>
    <col min="10" max="10" width="11.28125" style="49" customWidth="1"/>
    <col min="11" max="16384" width="9.140625" style="49" customWidth="1"/>
  </cols>
  <sheetData>
    <row r="1" spans="1:10" ht="53.25" customHeight="1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</row>
    <row r="2" spans="2:10" ht="21.75" customHeight="1">
      <c r="B2" s="88"/>
      <c r="C2" s="88"/>
      <c r="D2" s="88"/>
      <c r="E2" s="88"/>
      <c r="F2" s="88"/>
      <c r="G2" s="88"/>
      <c r="H2" s="87"/>
      <c r="I2" s="87"/>
      <c r="J2" s="87"/>
    </row>
    <row r="3" spans="2:10" ht="19.5" customHeight="1">
      <c r="B3" s="50" t="s">
        <v>0</v>
      </c>
      <c r="C3" s="67" t="s">
        <v>1</v>
      </c>
      <c r="D3" s="67"/>
      <c r="E3" s="50" t="s">
        <v>2</v>
      </c>
      <c r="F3" s="50" t="s">
        <v>3</v>
      </c>
      <c r="G3" s="50" t="s">
        <v>4</v>
      </c>
      <c r="H3" s="50" t="s">
        <v>5</v>
      </c>
      <c r="I3" s="67" t="s">
        <v>6</v>
      </c>
      <c r="J3" s="67"/>
    </row>
    <row r="4" spans="2:10" ht="20.25" customHeight="1">
      <c r="B4" s="51" t="s">
        <v>11</v>
      </c>
      <c r="C4" s="68"/>
      <c r="D4" s="68"/>
      <c r="E4" s="51"/>
      <c r="F4" s="52" t="s">
        <v>12</v>
      </c>
      <c r="G4" s="53" t="s">
        <v>71</v>
      </c>
      <c r="H4" s="53" t="s">
        <v>88</v>
      </c>
      <c r="I4" s="69" t="s">
        <v>89</v>
      </c>
      <c r="J4" s="69"/>
    </row>
    <row r="5" spans="2:10" ht="23.25" customHeight="1">
      <c r="B5" s="54"/>
      <c r="C5" s="70" t="s">
        <v>90</v>
      </c>
      <c r="D5" s="70"/>
      <c r="E5" s="55"/>
      <c r="F5" s="48" t="s">
        <v>91</v>
      </c>
      <c r="G5" s="56" t="s">
        <v>92</v>
      </c>
      <c r="H5" s="56" t="s">
        <v>93</v>
      </c>
      <c r="I5" s="71" t="s">
        <v>94</v>
      </c>
      <c r="J5" s="71"/>
    </row>
    <row r="6" spans="2:10" ht="37.5" customHeight="1">
      <c r="B6" s="57"/>
      <c r="C6" s="72"/>
      <c r="D6" s="72"/>
      <c r="E6" s="47" t="s">
        <v>95</v>
      </c>
      <c r="F6" s="48" t="s">
        <v>96</v>
      </c>
      <c r="G6" s="56" t="s">
        <v>92</v>
      </c>
      <c r="H6" s="56" t="s">
        <v>93</v>
      </c>
      <c r="I6" s="71" t="s">
        <v>94</v>
      </c>
      <c r="J6" s="71"/>
    </row>
    <row r="7" spans="2:10" ht="16.5" customHeight="1">
      <c r="B7" s="54"/>
      <c r="C7" s="70" t="s">
        <v>97</v>
      </c>
      <c r="D7" s="70"/>
      <c r="E7" s="55"/>
      <c r="F7" s="48" t="s">
        <v>98</v>
      </c>
      <c r="G7" s="56" t="s">
        <v>99</v>
      </c>
      <c r="H7" s="56" t="s">
        <v>100</v>
      </c>
      <c r="I7" s="71" t="s">
        <v>101</v>
      </c>
      <c r="J7" s="71"/>
    </row>
    <row r="8" spans="2:10" ht="35.25" customHeight="1">
      <c r="B8" s="57"/>
      <c r="C8" s="72"/>
      <c r="D8" s="72"/>
      <c r="E8" s="47" t="s">
        <v>95</v>
      </c>
      <c r="F8" s="48" t="s">
        <v>96</v>
      </c>
      <c r="G8" s="56" t="s">
        <v>99</v>
      </c>
      <c r="H8" s="56" t="s">
        <v>100</v>
      </c>
      <c r="I8" s="71" t="s">
        <v>101</v>
      </c>
      <c r="J8" s="71"/>
    </row>
    <row r="9" spans="2:10" ht="16.5" customHeight="1">
      <c r="B9" s="54"/>
      <c r="C9" s="70" t="s">
        <v>84</v>
      </c>
      <c r="D9" s="70"/>
      <c r="E9" s="55"/>
      <c r="F9" s="48" t="s">
        <v>85</v>
      </c>
      <c r="G9" s="56" t="s">
        <v>102</v>
      </c>
      <c r="H9" s="56" t="s">
        <v>103</v>
      </c>
      <c r="I9" s="71" t="s">
        <v>104</v>
      </c>
      <c r="J9" s="71"/>
    </row>
    <row r="10" spans="2:10" ht="45.75" customHeight="1">
      <c r="B10" s="57"/>
      <c r="C10" s="72"/>
      <c r="D10" s="72"/>
      <c r="E10" s="47" t="s">
        <v>10</v>
      </c>
      <c r="F10" s="48" t="s">
        <v>72</v>
      </c>
      <c r="G10" s="56" t="s">
        <v>105</v>
      </c>
      <c r="H10" s="56" t="s">
        <v>103</v>
      </c>
      <c r="I10" s="71" t="s">
        <v>106</v>
      </c>
      <c r="J10" s="71"/>
    </row>
    <row r="11" spans="2:10" ht="5.25" customHeight="1" hidden="1">
      <c r="B11" s="89"/>
      <c r="C11" s="89"/>
      <c r="D11" s="89"/>
      <c r="E11" s="89"/>
      <c r="F11" s="87"/>
      <c r="G11" s="87"/>
      <c r="H11" s="87"/>
      <c r="I11" s="87"/>
      <c r="J11" s="87"/>
    </row>
    <row r="12" spans="2:10" ht="21.75" customHeight="1">
      <c r="B12" s="91" t="s">
        <v>13</v>
      </c>
      <c r="C12" s="91"/>
      <c r="D12" s="91"/>
      <c r="E12" s="91"/>
      <c r="F12" s="90"/>
      <c r="G12" s="1" t="s">
        <v>73</v>
      </c>
      <c r="H12" s="1" t="s">
        <v>88</v>
      </c>
      <c r="I12" s="63" t="s">
        <v>107</v>
      </c>
      <c r="J12" s="63"/>
    </row>
    <row r="13" spans="2:10" ht="15">
      <c r="B13" s="58"/>
      <c r="C13" s="58"/>
      <c r="D13" s="73"/>
      <c r="E13" s="64"/>
      <c r="F13" s="2" t="s">
        <v>14</v>
      </c>
      <c r="G13" s="58"/>
      <c r="H13" s="58"/>
      <c r="I13" s="73"/>
      <c r="J13" s="64"/>
    </row>
    <row r="14" spans="2:10" ht="15">
      <c r="B14" s="58"/>
      <c r="C14" s="58"/>
      <c r="D14" s="73"/>
      <c r="E14" s="64"/>
      <c r="F14" s="2" t="s">
        <v>15</v>
      </c>
      <c r="G14" s="3">
        <v>20247962.93</v>
      </c>
      <c r="H14" s="3">
        <v>16139</v>
      </c>
      <c r="I14" s="65">
        <f>G14+H14</f>
        <v>20264101.93</v>
      </c>
      <c r="J14" s="66"/>
    </row>
    <row r="15" spans="2:10" ht="15">
      <c r="B15" s="58"/>
      <c r="C15" s="58"/>
      <c r="D15" s="73"/>
      <c r="E15" s="64"/>
      <c r="F15" s="2" t="s">
        <v>55</v>
      </c>
      <c r="G15" s="3">
        <v>183549.97</v>
      </c>
      <c r="H15" s="3">
        <v>0</v>
      </c>
      <c r="I15" s="65">
        <f>G15+H15</f>
        <v>183549.97</v>
      </c>
      <c r="J15" s="66"/>
    </row>
  </sheetData>
  <sheetProtection/>
  <mergeCells count="29">
    <mergeCell ref="D13:E13"/>
    <mergeCell ref="D14:E14"/>
    <mergeCell ref="D15:E15"/>
    <mergeCell ref="I13:J13"/>
    <mergeCell ref="I14:J14"/>
    <mergeCell ref="I15:J15"/>
    <mergeCell ref="B11:E11"/>
    <mergeCell ref="F11:J11"/>
    <mergeCell ref="B12:F12"/>
    <mergeCell ref="I12:J12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31496062992125984" right="0.31496062992125984" top="1.17" bottom="0.7480314960629921" header="0.49" footer="0.31496062992125984"/>
  <pageSetup horizontalDpi="600" verticalDpi="600" orientation="landscape" paperSize="9" r:id="rId1"/>
  <headerFooter>
    <oddHeader>&amp;R&amp;"-,Pogrubiony"Załącznik Nr 1&amp;"-,Standardowy" do Zarządzenia Nr 110/2016
Burmistrza Miasta Radziejów z dnia 19 kwietnia 2016 roku
w sprawie zmian w budżecie Miasta Radziejów na 2016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F48" sqref="F48"/>
    </sheetView>
  </sheetViews>
  <sheetFormatPr defaultColWidth="9.140625" defaultRowHeight="15"/>
  <cols>
    <col min="1" max="1" width="0.9921875" style="49" customWidth="1"/>
    <col min="2" max="2" width="8.7109375" style="49" customWidth="1"/>
    <col min="3" max="3" width="9.8515625" style="49" customWidth="1"/>
    <col min="4" max="4" width="0.9921875" style="49" customWidth="1"/>
    <col min="5" max="5" width="10.8515625" style="49" customWidth="1"/>
    <col min="6" max="6" width="50.7109375" style="49" customWidth="1"/>
    <col min="7" max="7" width="19.28125" style="49" customWidth="1"/>
    <col min="8" max="8" width="19.140625" style="49" customWidth="1"/>
    <col min="9" max="9" width="8.7109375" style="49" customWidth="1"/>
    <col min="10" max="10" width="11.28125" style="49" customWidth="1"/>
    <col min="11" max="16384" width="9.140625" style="49" customWidth="1"/>
  </cols>
  <sheetData>
    <row r="1" spans="1:10" ht="36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</row>
    <row r="2" spans="2:10" ht="18" customHeight="1">
      <c r="B2" s="88"/>
      <c r="C2" s="88"/>
      <c r="D2" s="88"/>
      <c r="E2" s="88"/>
      <c r="F2" s="88"/>
      <c r="G2" s="88"/>
      <c r="H2" s="87"/>
      <c r="I2" s="87"/>
      <c r="J2" s="87"/>
    </row>
    <row r="3" spans="2:10" ht="21" customHeight="1">
      <c r="B3" s="50" t="s">
        <v>0</v>
      </c>
      <c r="C3" s="67" t="s">
        <v>1</v>
      </c>
      <c r="D3" s="67"/>
      <c r="E3" s="50" t="s">
        <v>2</v>
      </c>
      <c r="F3" s="50" t="s">
        <v>3</v>
      </c>
      <c r="G3" s="50" t="s">
        <v>4</v>
      </c>
      <c r="H3" s="50" t="s">
        <v>5</v>
      </c>
      <c r="I3" s="67" t="s">
        <v>6</v>
      </c>
      <c r="J3" s="67"/>
    </row>
    <row r="4" spans="2:10" ht="19.5" customHeight="1">
      <c r="B4" s="51" t="s">
        <v>108</v>
      </c>
      <c r="C4" s="68"/>
      <c r="D4" s="68"/>
      <c r="E4" s="51"/>
      <c r="F4" s="52" t="s">
        <v>109</v>
      </c>
      <c r="G4" s="53" t="s">
        <v>110</v>
      </c>
      <c r="H4" s="53" t="s">
        <v>8</v>
      </c>
      <c r="I4" s="69" t="s">
        <v>110</v>
      </c>
      <c r="J4" s="69"/>
    </row>
    <row r="5" spans="2:10" ht="16.5" customHeight="1">
      <c r="B5" s="54"/>
      <c r="C5" s="70" t="s">
        <v>111</v>
      </c>
      <c r="D5" s="70"/>
      <c r="E5" s="55"/>
      <c r="F5" s="48" t="s">
        <v>112</v>
      </c>
      <c r="G5" s="56" t="s">
        <v>110</v>
      </c>
      <c r="H5" s="56" t="s">
        <v>8</v>
      </c>
      <c r="I5" s="71" t="s">
        <v>110</v>
      </c>
      <c r="J5" s="71"/>
    </row>
    <row r="6" spans="2:10" ht="16.5" customHeight="1">
      <c r="B6" s="57"/>
      <c r="C6" s="72"/>
      <c r="D6" s="72"/>
      <c r="E6" s="47" t="s">
        <v>45</v>
      </c>
      <c r="F6" s="48" t="s">
        <v>46</v>
      </c>
      <c r="G6" s="56" t="s">
        <v>113</v>
      </c>
      <c r="H6" s="56" t="s">
        <v>114</v>
      </c>
      <c r="I6" s="71" t="s">
        <v>115</v>
      </c>
      <c r="J6" s="71"/>
    </row>
    <row r="7" spans="2:10" ht="16.5" customHeight="1">
      <c r="B7" s="57"/>
      <c r="C7" s="72"/>
      <c r="D7" s="72"/>
      <c r="E7" s="47" t="s">
        <v>56</v>
      </c>
      <c r="F7" s="48" t="s">
        <v>57</v>
      </c>
      <c r="G7" s="56" t="s">
        <v>116</v>
      </c>
      <c r="H7" s="56" t="s">
        <v>62</v>
      </c>
      <c r="I7" s="71" t="s">
        <v>117</v>
      </c>
      <c r="J7" s="71"/>
    </row>
    <row r="8" spans="2:10" ht="16.5" customHeight="1">
      <c r="B8" s="57"/>
      <c r="C8" s="72"/>
      <c r="D8" s="72"/>
      <c r="E8" s="47" t="s">
        <v>79</v>
      </c>
      <c r="F8" s="48" t="s">
        <v>80</v>
      </c>
      <c r="G8" s="56" t="s">
        <v>118</v>
      </c>
      <c r="H8" s="56" t="s">
        <v>114</v>
      </c>
      <c r="I8" s="71" t="s">
        <v>58</v>
      </c>
      <c r="J8" s="71"/>
    </row>
    <row r="9" spans="2:10" ht="19.5" customHeight="1">
      <c r="B9" s="51" t="s">
        <v>43</v>
      </c>
      <c r="C9" s="68"/>
      <c r="D9" s="68"/>
      <c r="E9" s="51"/>
      <c r="F9" s="52" t="s">
        <v>44</v>
      </c>
      <c r="G9" s="53" t="s">
        <v>74</v>
      </c>
      <c r="H9" s="53" t="s">
        <v>8</v>
      </c>
      <c r="I9" s="69" t="s">
        <v>74</v>
      </c>
      <c r="J9" s="69"/>
    </row>
    <row r="10" spans="2:10" ht="16.5" customHeight="1">
      <c r="B10" s="54"/>
      <c r="C10" s="70" t="s">
        <v>75</v>
      </c>
      <c r="D10" s="70"/>
      <c r="E10" s="55"/>
      <c r="F10" s="48" t="s">
        <v>76</v>
      </c>
      <c r="G10" s="56" t="s">
        <v>77</v>
      </c>
      <c r="H10" s="56" t="s">
        <v>8</v>
      </c>
      <c r="I10" s="71" t="s">
        <v>77</v>
      </c>
      <c r="J10" s="71"/>
    </row>
    <row r="11" spans="2:10" ht="16.5" customHeight="1">
      <c r="B11" s="57"/>
      <c r="C11" s="72"/>
      <c r="D11" s="72"/>
      <c r="E11" s="47" t="s">
        <v>16</v>
      </c>
      <c r="F11" s="48" t="s">
        <v>17</v>
      </c>
      <c r="G11" s="56" t="s">
        <v>78</v>
      </c>
      <c r="H11" s="56" t="s">
        <v>119</v>
      </c>
      <c r="I11" s="71" t="s">
        <v>120</v>
      </c>
      <c r="J11" s="71"/>
    </row>
    <row r="12" spans="2:10" ht="16.5" customHeight="1">
      <c r="B12" s="57"/>
      <c r="C12" s="72"/>
      <c r="D12" s="72"/>
      <c r="E12" s="47" t="s">
        <v>34</v>
      </c>
      <c r="F12" s="48" t="s">
        <v>47</v>
      </c>
      <c r="G12" s="56" t="s">
        <v>121</v>
      </c>
      <c r="H12" s="56" t="s">
        <v>122</v>
      </c>
      <c r="I12" s="71" t="s">
        <v>123</v>
      </c>
      <c r="J12" s="71"/>
    </row>
    <row r="13" spans="2:10" ht="19.5" customHeight="1">
      <c r="B13" s="51" t="s">
        <v>124</v>
      </c>
      <c r="C13" s="68"/>
      <c r="D13" s="68"/>
      <c r="E13" s="51"/>
      <c r="F13" s="52" t="s">
        <v>125</v>
      </c>
      <c r="G13" s="53" t="s">
        <v>126</v>
      </c>
      <c r="H13" s="53" t="s">
        <v>8</v>
      </c>
      <c r="I13" s="69" t="s">
        <v>126</v>
      </c>
      <c r="J13" s="69"/>
    </row>
    <row r="14" spans="2:10" ht="16.5" customHeight="1">
      <c r="B14" s="54"/>
      <c r="C14" s="70" t="s">
        <v>127</v>
      </c>
      <c r="D14" s="70"/>
      <c r="E14" s="55"/>
      <c r="F14" s="48" t="s">
        <v>128</v>
      </c>
      <c r="G14" s="56" t="s">
        <v>129</v>
      </c>
      <c r="H14" s="56" t="s">
        <v>8</v>
      </c>
      <c r="I14" s="71" t="s">
        <v>129</v>
      </c>
      <c r="J14" s="71"/>
    </row>
    <row r="15" spans="2:10" ht="16.5" customHeight="1">
      <c r="B15" s="57"/>
      <c r="C15" s="72"/>
      <c r="D15" s="72"/>
      <c r="E15" s="47" t="s">
        <v>130</v>
      </c>
      <c r="F15" s="48" t="s">
        <v>131</v>
      </c>
      <c r="G15" s="56" t="s">
        <v>59</v>
      </c>
      <c r="H15" s="56" t="s">
        <v>132</v>
      </c>
      <c r="I15" s="71" t="s">
        <v>133</v>
      </c>
      <c r="J15" s="71"/>
    </row>
    <row r="16" spans="2:10" ht="16.5" customHeight="1">
      <c r="B16" s="57"/>
      <c r="C16" s="72"/>
      <c r="D16" s="72"/>
      <c r="E16" s="47" t="s">
        <v>134</v>
      </c>
      <c r="F16" s="48" t="s">
        <v>135</v>
      </c>
      <c r="G16" s="56" t="s">
        <v>136</v>
      </c>
      <c r="H16" s="56" t="s">
        <v>137</v>
      </c>
      <c r="I16" s="71" t="s">
        <v>81</v>
      </c>
      <c r="J16" s="71"/>
    </row>
    <row r="17" spans="2:10" ht="16.5" customHeight="1">
      <c r="B17" s="54"/>
      <c r="C17" s="70" t="s">
        <v>138</v>
      </c>
      <c r="D17" s="70"/>
      <c r="E17" s="55"/>
      <c r="F17" s="48" t="s">
        <v>139</v>
      </c>
      <c r="G17" s="56" t="s">
        <v>140</v>
      </c>
      <c r="H17" s="56" t="s">
        <v>8</v>
      </c>
      <c r="I17" s="71" t="s">
        <v>140</v>
      </c>
      <c r="J17" s="71"/>
    </row>
    <row r="18" spans="2:10" ht="16.5" customHeight="1">
      <c r="B18" s="57"/>
      <c r="C18" s="72"/>
      <c r="D18" s="72"/>
      <c r="E18" s="47" t="s">
        <v>16</v>
      </c>
      <c r="F18" s="48" t="s">
        <v>17</v>
      </c>
      <c r="G18" s="56" t="s">
        <v>141</v>
      </c>
      <c r="H18" s="56" t="s">
        <v>83</v>
      </c>
      <c r="I18" s="71" t="s">
        <v>142</v>
      </c>
      <c r="J18" s="71"/>
    </row>
    <row r="19" spans="2:10" ht="16.5" customHeight="1">
      <c r="B19" s="57"/>
      <c r="C19" s="72"/>
      <c r="D19" s="72"/>
      <c r="E19" s="47" t="s">
        <v>34</v>
      </c>
      <c r="F19" s="48" t="s">
        <v>47</v>
      </c>
      <c r="G19" s="56" t="s">
        <v>143</v>
      </c>
      <c r="H19" s="56" t="s">
        <v>144</v>
      </c>
      <c r="I19" s="71" t="s">
        <v>145</v>
      </c>
      <c r="J19" s="71"/>
    </row>
    <row r="20" spans="2:10" ht="16.5" customHeight="1">
      <c r="B20" s="54"/>
      <c r="C20" s="70" t="s">
        <v>146</v>
      </c>
      <c r="D20" s="70"/>
      <c r="E20" s="55"/>
      <c r="F20" s="48" t="s">
        <v>147</v>
      </c>
      <c r="G20" s="56" t="s">
        <v>148</v>
      </c>
      <c r="H20" s="56" t="s">
        <v>8</v>
      </c>
      <c r="I20" s="71" t="s">
        <v>148</v>
      </c>
      <c r="J20" s="71"/>
    </row>
    <row r="21" spans="2:10" ht="16.5" customHeight="1">
      <c r="B21" s="57"/>
      <c r="C21" s="72"/>
      <c r="D21" s="72"/>
      <c r="E21" s="47" t="s">
        <v>45</v>
      </c>
      <c r="F21" s="48" t="s">
        <v>46</v>
      </c>
      <c r="G21" s="56" t="s">
        <v>59</v>
      </c>
      <c r="H21" s="56" t="s">
        <v>149</v>
      </c>
      <c r="I21" s="71" t="s">
        <v>150</v>
      </c>
      <c r="J21" s="71"/>
    </row>
    <row r="22" spans="2:10" ht="16.5" customHeight="1">
      <c r="B22" s="57"/>
      <c r="C22" s="72"/>
      <c r="D22" s="72"/>
      <c r="E22" s="47" t="s">
        <v>134</v>
      </c>
      <c r="F22" s="48" t="s">
        <v>135</v>
      </c>
      <c r="G22" s="56" t="s">
        <v>151</v>
      </c>
      <c r="H22" s="56" t="s">
        <v>152</v>
      </c>
      <c r="I22" s="71" t="s">
        <v>153</v>
      </c>
      <c r="J22" s="71"/>
    </row>
    <row r="23" spans="2:10" ht="19.5" customHeight="1">
      <c r="B23" s="51" t="s">
        <v>11</v>
      </c>
      <c r="C23" s="68"/>
      <c r="D23" s="68"/>
      <c r="E23" s="51"/>
      <c r="F23" s="52" t="s">
        <v>12</v>
      </c>
      <c r="G23" s="53" t="s">
        <v>82</v>
      </c>
      <c r="H23" s="53" t="s">
        <v>88</v>
      </c>
      <c r="I23" s="69" t="s">
        <v>154</v>
      </c>
      <c r="J23" s="69"/>
    </row>
    <row r="24" spans="2:10" ht="21" customHeight="1">
      <c r="B24" s="54"/>
      <c r="C24" s="70" t="s">
        <v>90</v>
      </c>
      <c r="D24" s="70"/>
      <c r="E24" s="55"/>
      <c r="F24" s="48" t="s">
        <v>91</v>
      </c>
      <c r="G24" s="56" t="s">
        <v>155</v>
      </c>
      <c r="H24" s="56" t="s">
        <v>93</v>
      </c>
      <c r="I24" s="71" t="s">
        <v>156</v>
      </c>
      <c r="J24" s="71"/>
    </row>
    <row r="25" spans="2:10" ht="16.5" customHeight="1">
      <c r="B25" s="57"/>
      <c r="C25" s="72"/>
      <c r="D25" s="72"/>
      <c r="E25" s="47" t="s">
        <v>22</v>
      </c>
      <c r="F25" s="48" t="s">
        <v>23</v>
      </c>
      <c r="G25" s="56" t="s">
        <v>157</v>
      </c>
      <c r="H25" s="56" t="s">
        <v>93</v>
      </c>
      <c r="I25" s="71" t="s">
        <v>158</v>
      </c>
      <c r="J25" s="71"/>
    </row>
    <row r="26" spans="2:10" ht="16.5" customHeight="1">
      <c r="B26" s="54"/>
      <c r="C26" s="70" t="s">
        <v>97</v>
      </c>
      <c r="D26" s="70"/>
      <c r="E26" s="55"/>
      <c r="F26" s="48" t="s">
        <v>98</v>
      </c>
      <c r="G26" s="56" t="s">
        <v>99</v>
      </c>
      <c r="H26" s="56" t="s">
        <v>100</v>
      </c>
      <c r="I26" s="71" t="s">
        <v>101</v>
      </c>
      <c r="J26" s="71"/>
    </row>
    <row r="27" spans="2:10" ht="16.5" customHeight="1">
      <c r="B27" s="57"/>
      <c r="C27" s="72"/>
      <c r="D27" s="72"/>
      <c r="E27" s="47" t="s">
        <v>22</v>
      </c>
      <c r="F27" s="48" t="s">
        <v>23</v>
      </c>
      <c r="G27" s="56" t="s">
        <v>99</v>
      </c>
      <c r="H27" s="56" t="s">
        <v>100</v>
      </c>
      <c r="I27" s="71" t="s">
        <v>101</v>
      </c>
      <c r="J27" s="71"/>
    </row>
    <row r="28" spans="2:10" ht="16.5" customHeight="1">
      <c r="B28" s="54"/>
      <c r="C28" s="70" t="s">
        <v>84</v>
      </c>
      <c r="D28" s="70"/>
      <c r="E28" s="55"/>
      <c r="F28" s="48" t="s">
        <v>85</v>
      </c>
      <c r="G28" s="56" t="s">
        <v>86</v>
      </c>
      <c r="H28" s="56" t="s">
        <v>103</v>
      </c>
      <c r="I28" s="71" t="s">
        <v>159</v>
      </c>
      <c r="J28" s="71"/>
    </row>
    <row r="29" spans="2:10" ht="16.5" customHeight="1">
      <c r="B29" s="57"/>
      <c r="C29" s="72"/>
      <c r="D29" s="72"/>
      <c r="E29" s="47" t="s">
        <v>60</v>
      </c>
      <c r="F29" s="48" t="s">
        <v>61</v>
      </c>
      <c r="G29" s="56" t="s">
        <v>160</v>
      </c>
      <c r="H29" s="56" t="s">
        <v>103</v>
      </c>
      <c r="I29" s="71" t="s">
        <v>161</v>
      </c>
      <c r="J29" s="71"/>
    </row>
    <row r="30" spans="2:10" ht="5.25" customHeight="1">
      <c r="B30" s="89"/>
      <c r="C30" s="89"/>
      <c r="D30" s="89"/>
      <c r="E30" s="89"/>
      <c r="F30" s="87"/>
      <c r="G30" s="87"/>
      <c r="H30" s="87"/>
      <c r="I30" s="87"/>
      <c r="J30" s="87"/>
    </row>
    <row r="31" spans="2:10" ht="19.5" customHeight="1">
      <c r="B31" s="74" t="s">
        <v>13</v>
      </c>
      <c r="C31" s="74"/>
      <c r="D31" s="74"/>
      <c r="E31" s="74"/>
      <c r="F31" s="75"/>
      <c r="G31" s="1" t="s">
        <v>87</v>
      </c>
      <c r="H31" s="1" t="s">
        <v>88</v>
      </c>
      <c r="I31" s="63" t="s">
        <v>162</v>
      </c>
      <c r="J31" s="63"/>
    </row>
    <row r="32" spans="2:10" ht="15">
      <c r="B32" s="58"/>
      <c r="C32" s="58"/>
      <c r="D32" s="73"/>
      <c r="E32" s="64"/>
      <c r="F32" s="2" t="s">
        <v>14</v>
      </c>
      <c r="G32" s="58"/>
      <c r="H32" s="58"/>
      <c r="I32" s="73"/>
      <c r="J32" s="64"/>
    </row>
    <row r="33" spans="2:10" ht="15">
      <c r="B33" s="58"/>
      <c r="C33" s="58"/>
      <c r="D33" s="73"/>
      <c r="E33" s="64"/>
      <c r="F33" s="60" t="s">
        <v>24</v>
      </c>
      <c r="G33" s="61">
        <v>18963912.9</v>
      </c>
      <c r="H33" s="61">
        <v>16139</v>
      </c>
      <c r="I33" s="76">
        <f>G33+H33</f>
        <v>18980051.9</v>
      </c>
      <c r="J33" s="77"/>
    </row>
    <row r="34" spans="2:10" ht="15">
      <c r="B34" s="58"/>
      <c r="C34" s="58"/>
      <c r="D34" s="73"/>
      <c r="E34" s="64"/>
      <c r="F34" s="2" t="s">
        <v>63</v>
      </c>
      <c r="G34" s="3"/>
      <c r="H34" s="3"/>
      <c r="I34" s="65"/>
      <c r="J34" s="66"/>
    </row>
    <row r="35" spans="2:10" ht="15">
      <c r="B35" s="58"/>
      <c r="C35" s="58"/>
      <c r="D35" s="73"/>
      <c r="E35" s="64"/>
      <c r="F35" s="2" t="s">
        <v>64</v>
      </c>
      <c r="G35" s="3">
        <v>8276582.94</v>
      </c>
      <c r="H35" s="3">
        <v>1751</v>
      </c>
      <c r="I35" s="65">
        <f aca="true" t="shared" si="0" ref="I34:I42">G35+H35</f>
        <v>8278333.94</v>
      </c>
      <c r="J35" s="66"/>
    </row>
    <row r="36" spans="2:10" ht="15">
      <c r="B36" s="58"/>
      <c r="C36" s="58"/>
      <c r="D36" s="73"/>
      <c r="E36" s="64"/>
      <c r="F36" s="2" t="s">
        <v>65</v>
      </c>
      <c r="G36" s="3">
        <v>4446794.18</v>
      </c>
      <c r="H36" s="3">
        <v>0</v>
      </c>
      <c r="I36" s="65">
        <f t="shared" si="0"/>
        <v>4446794.18</v>
      </c>
      <c r="J36" s="66"/>
    </row>
    <row r="37" spans="2:10" ht="15">
      <c r="B37" s="58"/>
      <c r="C37" s="58"/>
      <c r="D37" s="73"/>
      <c r="E37" s="64"/>
      <c r="F37" s="2" t="s">
        <v>66</v>
      </c>
      <c r="G37" s="3">
        <v>812535</v>
      </c>
      <c r="H37" s="3">
        <v>0</v>
      </c>
      <c r="I37" s="65">
        <f t="shared" si="0"/>
        <v>812535</v>
      </c>
      <c r="J37" s="66"/>
    </row>
    <row r="38" spans="2:10" ht="15">
      <c r="B38" s="58"/>
      <c r="C38" s="58"/>
      <c r="D38" s="73"/>
      <c r="E38" s="64"/>
      <c r="F38" s="2" t="s">
        <v>67</v>
      </c>
      <c r="G38" s="3">
        <v>5199368.66</v>
      </c>
      <c r="H38" s="3">
        <v>14388</v>
      </c>
      <c r="I38" s="65">
        <f t="shared" si="0"/>
        <v>5213756.66</v>
      </c>
      <c r="J38" s="66"/>
    </row>
    <row r="39" spans="2:10" ht="23.25">
      <c r="B39" s="58"/>
      <c r="C39" s="58"/>
      <c r="D39" s="73"/>
      <c r="E39" s="64"/>
      <c r="F39" s="59" t="s">
        <v>68</v>
      </c>
      <c r="G39" s="3">
        <v>68527.12</v>
      </c>
      <c r="H39" s="3">
        <v>0</v>
      </c>
      <c r="I39" s="65">
        <f t="shared" si="0"/>
        <v>68527.12</v>
      </c>
      <c r="J39" s="66"/>
    </row>
    <row r="40" spans="2:10" ht="15">
      <c r="B40" s="58"/>
      <c r="C40" s="58"/>
      <c r="D40" s="73"/>
      <c r="E40" s="64"/>
      <c r="F40" s="2" t="s">
        <v>69</v>
      </c>
      <c r="G40" s="3">
        <v>73872</v>
      </c>
      <c r="H40" s="3">
        <v>0</v>
      </c>
      <c r="I40" s="65">
        <f t="shared" si="0"/>
        <v>73872</v>
      </c>
      <c r="J40" s="66"/>
    </row>
    <row r="41" spans="2:10" ht="15">
      <c r="B41" s="58"/>
      <c r="C41" s="58"/>
      <c r="D41" s="73"/>
      <c r="E41" s="64"/>
      <c r="F41" s="2" t="s">
        <v>70</v>
      </c>
      <c r="G41" s="3">
        <v>86233</v>
      </c>
      <c r="H41" s="3">
        <v>0</v>
      </c>
      <c r="I41" s="65">
        <f t="shared" si="0"/>
        <v>86233</v>
      </c>
      <c r="J41" s="66"/>
    </row>
    <row r="42" spans="2:10" ht="15">
      <c r="B42" s="58"/>
      <c r="C42" s="58"/>
      <c r="D42" s="73"/>
      <c r="E42" s="64"/>
      <c r="F42" s="60" t="s">
        <v>25</v>
      </c>
      <c r="G42" s="61">
        <v>3127600</v>
      </c>
      <c r="H42" s="61">
        <v>0</v>
      </c>
      <c r="I42" s="76">
        <f t="shared" si="0"/>
        <v>3127600</v>
      </c>
      <c r="J42" s="77"/>
    </row>
  </sheetData>
  <sheetProtection/>
  <mergeCells count="83">
    <mergeCell ref="I42:J42"/>
    <mergeCell ref="D42:E42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D35:E35"/>
    <mergeCell ref="D36:E36"/>
    <mergeCell ref="D37:E37"/>
    <mergeCell ref="D38:E38"/>
    <mergeCell ref="D39:E39"/>
    <mergeCell ref="D40:E40"/>
    <mergeCell ref="D41:E41"/>
    <mergeCell ref="I41:J41"/>
    <mergeCell ref="C29:D29"/>
    <mergeCell ref="I29:J29"/>
    <mergeCell ref="B30:E30"/>
    <mergeCell ref="F30:J30"/>
    <mergeCell ref="B31:F31"/>
    <mergeCell ref="I31:J31"/>
    <mergeCell ref="D32:E32"/>
    <mergeCell ref="D33:E33"/>
    <mergeCell ref="D34:E34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31496062992125984" right="0.31496062992125984" top="1.23" bottom="0.7480314960629921" header="0.54" footer="0.31496062992125984"/>
  <pageSetup horizontalDpi="600" verticalDpi="600" orientation="landscape" paperSize="9" r:id="rId1"/>
  <headerFooter>
    <oddHeader>&amp;R&amp;"-,Pogrubiony"Załącznik Nr 2&amp;"-,Standardowy" do Zarządzenia Nr 110/2016
Burmistrza Miasta Radziejów z dnia 19 kwietnia 2016 roku
w sprawie zmian w budżecie Miasta Radziejów na 2016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H59" sqref="H59"/>
    </sheetView>
  </sheetViews>
  <sheetFormatPr defaultColWidth="9.140625" defaultRowHeight="15"/>
  <cols>
    <col min="1" max="1" width="5.421875" style="5" customWidth="1"/>
    <col min="2" max="2" width="8.57421875" style="5" customWidth="1"/>
    <col min="3" max="3" width="7.57421875" style="5" customWidth="1"/>
    <col min="4" max="4" width="13.140625" style="5" customWidth="1"/>
    <col min="5" max="6" width="13.28125" style="5" customWidth="1"/>
    <col min="7" max="7" width="13.00390625" style="5" customWidth="1"/>
    <col min="8" max="8" width="11.7109375" style="5" customWidth="1"/>
    <col min="9" max="24" width="9.140625" style="4" customWidth="1"/>
    <col min="25" max="16384" width="9.140625" style="5" customWidth="1"/>
  </cols>
  <sheetData>
    <row r="1" spans="1:8" ht="55.5" customHeight="1">
      <c r="A1" s="85" t="s">
        <v>52</v>
      </c>
      <c r="B1" s="85"/>
      <c r="C1" s="85"/>
      <c r="D1" s="85"/>
      <c r="E1" s="85"/>
      <c r="F1" s="85"/>
      <c r="G1" s="85"/>
      <c r="H1" s="85"/>
    </row>
    <row r="2" spans="1:8" ht="10.5" customHeight="1">
      <c r="A2" s="6"/>
      <c r="B2" s="6"/>
      <c r="C2" s="6"/>
      <c r="D2" s="6"/>
      <c r="E2" s="6"/>
      <c r="F2" s="6"/>
      <c r="H2" s="7" t="s">
        <v>26</v>
      </c>
    </row>
    <row r="3" spans="1:8" ht="12.75" customHeight="1">
      <c r="A3" s="86" t="s">
        <v>0</v>
      </c>
      <c r="B3" s="86" t="s">
        <v>1</v>
      </c>
      <c r="C3" s="86" t="s">
        <v>27</v>
      </c>
      <c r="D3" s="78" t="s">
        <v>28</v>
      </c>
      <c r="E3" s="78" t="s">
        <v>29</v>
      </c>
      <c r="F3" s="78" t="s">
        <v>30</v>
      </c>
      <c r="G3" s="78"/>
      <c r="H3" s="78"/>
    </row>
    <row r="4" spans="1:8" ht="12.75" customHeight="1">
      <c r="A4" s="86"/>
      <c r="B4" s="86"/>
      <c r="C4" s="86"/>
      <c r="D4" s="78"/>
      <c r="E4" s="78"/>
      <c r="F4" s="78" t="s">
        <v>31</v>
      </c>
      <c r="G4" s="8" t="s">
        <v>14</v>
      </c>
      <c r="H4" s="78" t="s">
        <v>32</v>
      </c>
    </row>
    <row r="5" spans="1:8" ht="45">
      <c r="A5" s="86"/>
      <c r="B5" s="86"/>
      <c r="C5" s="86"/>
      <c r="D5" s="78"/>
      <c r="E5" s="78"/>
      <c r="F5" s="78"/>
      <c r="G5" s="9" t="s">
        <v>48</v>
      </c>
      <c r="H5" s="78"/>
    </row>
    <row r="6" spans="1:8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8" customHeight="1" hidden="1">
      <c r="A7" s="11" t="s">
        <v>7</v>
      </c>
      <c r="B7" s="11" t="s">
        <v>9</v>
      </c>
      <c r="C7" s="12"/>
      <c r="D7" s="18">
        <f>SUM(D8:D14)</f>
        <v>0</v>
      </c>
      <c r="E7" s="18">
        <f>SUM(E8:E14)</f>
        <v>0</v>
      </c>
      <c r="F7" s="18">
        <f>SUM(F8:F14)</f>
        <v>0</v>
      </c>
      <c r="G7" s="18">
        <f>SUM(G8:G14)</f>
        <v>0</v>
      </c>
      <c r="H7" s="18">
        <f>SUM(H8:H14)</f>
        <v>0</v>
      </c>
    </row>
    <row r="8" spans="1:24" s="16" customFormat="1" ht="18" customHeight="1" hidden="1">
      <c r="A8" s="13"/>
      <c r="B8" s="14"/>
      <c r="C8" s="14">
        <v>2010</v>
      </c>
      <c r="D8" s="43">
        <v>0</v>
      </c>
      <c r="E8" s="43"/>
      <c r="F8" s="43"/>
      <c r="G8" s="43"/>
      <c r="H8" s="4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6" customFormat="1" ht="18" customHeight="1" hidden="1">
      <c r="A9" s="13"/>
      <c r="B9" s="14"/>
      <c r="C9" s="14">
        <v>4010</v>
      </c>
      <c r="D9" s="43"/>
      <c r="E9" s="43"/>
      <c r="F9" s="43"/>
      <c r="G9" s="43"/>
      <c r="H9" s="4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6" customFormat="1" ht="18" customHeight="1" hidden="1">
      <c r="A10" s="13"/>
      <c r="B10" s="14"/>
      <c r="C10" s="14">
        <v>4110</v>
      </c>
      <c r="D10" s="43"/>
      <c r="E10" s="43"/>
      <c r="F10" s="43"/>
      <c r="G10" s="43"/>
      <c r="H10" s="4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16" customFormat="1" ht="18" customHeight="1" hidden="1">
      <c r="A11" s="13"/>
      <c r="B11" s="14"/>
      <c r="C11" s="14">
        <v>4120</v>
      </c>
      <c r="D11" s="43"/>
      <c r="E11" s="43"/>
      <c r="F11" s="43"/>
      <c r="G11" s="43"/>
      <c r="H11" s="4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6" customFormat="1" ht="18" customHeight="1" hidden="1">
      <c r="A12" s="13"/>
      <c r="B12" s="14"/>
      <c r="C12" s="14">
        <v>4210</v>
      </c>
      <c r="D12" s="43"/>
      <c r="E12" s="43"/>
      <c r="F12" s="43"/>
      <c r="G12" s="43"/>
      <c r="H12" s="4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s="16" customFormat="1" ht="18" customHeight="1" hidden="1">
      <c r="A13" s="13"/>
      <c r="B13" s="14"/>
      <c r="C13" s="14">
        <v>4300</v>
      </c>
      <c r="D13" s="43"/>
      <c r="E13" s="43"/>
      <c r="F13" s="43"/>
      <c r="G13" s="43"/>
      <c r="H13" s="4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s="16" customFormat="1" ht="18" customHeight="1" hidden="1">
      <c r="A14" s="13"/>
      <c r="B14" s="14"/>
      <c r="C14" s="14">
        <v>4430</v>
      </c>
      <c r="D14" s="43"/>
      <c r="E14" s="43"/>
      <c r="F14" s="43"/>
      <c r="G14" s="43"/>
      <c r="H14" s="4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8" ht="18" customHeight="1">
      <c r="A15" s="17">
        <v>750</v>
      </c>
      <c r="B15" s="12"/>
      <c r="C15" s="12"/>
      <c r="D15" s="18">
        <f>SUM(D16)</f>
        <v>120700</v>
      </c>
      <c r="E15" s="18">
        <f>SUM(E16)</f>
        <v>120700</v>
      </c>
      <c r="F15" s="18">
        <f>SUM(F16)</f>
        <v>120700</v>
      </c>
      <c r="G15" s="18">
        <f>SUM(G16)</f>
        <v>116494</v>
      </c>
      <c r="H15" s="18">
        <f>SUM(H16)</f>
        <v>0</v>
      </c>
    </row>
    <row r="16" spans="1:24" s="45" customFormat="1" ht="18" customHeight="1">
      <c r="A16" s="19"/>
      <c r="B16" s="20">
        <v>75011</v>
      </c>
      <c r="C16" s="20"/>
      <c r="D16" s="21">
        <f>SUM(D17:D21)</f>
        <v>120700</v>
      </c>
      <c r="E16" s="21">
        <f>SUM(E17:E24)</f>
        <v>120700</v>
      </c>
      <c r="F16" s="21">
        <f>SUM(F17:F24)</f>
        <v>120700</v>
      </c>
      <c r="G16" s="21">
        <f>SUM(G17:G24)</f>
        <v>116494</v>
      </c>
      <c r="H16" s="21">
        <f>SUM(H17:H21)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45" customFormat="1" ht="18" customHeight="1">
      <c r="A17" s="19"/>
      <c r="B17" s="20"/>
      <c r="C17" s="20">
        <v>2010</v>
      </c>
      <c r="D17" s="21">
        <v>120700</v>
      </c>
      <c r="E17" s="21"/>
      <c r="F17" s="21"/>
      <c r="G17" s="21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45" customFormat="1" ht="18" customHeight="1">
      <c r="A18" s="19"/>
      <c r="B18" s="20"/>
      <c r="C18" s="20">
        <v>4010</v>
      </c>
      <c r="D18" s="21"/>
      <c r="E18" s="21">
        <v>89928.09</v>
      </c>
      <c r="F18" s="21">
        <v>89928.09</v>
      </c>
      <c r="G18" s="21">
        <v>89928.09</v>
      </c>
      <c r="H18" s="21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45" customFormat="1" ht="18" customHeight="1">
      <c r="A19" s="19"/>
      <c r="B19" s="20"/>
      <c r="C19" s="20">
        <v>4040</v>
      </c>
      <c r="D19" s="21"/>
      <c r="E19" s="21">
        <v>7898.91</v>
      </c>
      <c r="F19" s="21">
        <v>7898.91</v>
      </c>
      <c r="G19" s="21">
        <v>7898.91</v>
      </c>
      <c r="H19" s="21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45" customFormat="1" ht="18" customHeight="1">
      <c r="A20" s="19"/>
      <c r="B20" s="20"/>
      <c r="C20" s="20">
        <v>4110</v>
      </c>
      <c r="D20" s="21"/>
      <c r="E20" s="21">
        <v>16730</v>
      </c>
      <c r="F20" s="21">
        <v>16730</v>
      </c>
      <c r="G20" s="21">
        <v>16730</v>
      </c>
      <c r="H20" s="21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45" customFormat="1" ht="18" customHeight="1">
      <c r="A21" s="19"/>
      <c r="B21" s="20"/>
      <c r="C21" s="20">
        <v>4120</v>
      </c>
      <c r="D21" s="21"/>
      <c r="E21" s="21">
        <v>1937</v>
      </c>
      <c r="F21" s="21">
        <v>1937</v>
      </c>
      <c r="G21" s="21">
        <v>1937</v>
      </c>
      <c r="H21" s="21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45" customFormat="1" ht="18" customHeight="1">
      <c r="A22" s="19"/>
      <c r="B22" s="20"/>
      <c r="C22" s="20">
        <v>4210</v>
      </c>
      <c r="D22" s="21"/>
      <c r="E22" s="21">
        <v>500</v>
      </c>
      <c r="F22" s="21">
        <v>500</v>
      </c>
      <c r="G22" s="21">
        <v>0</v>
      </c>
      <c r="H22" s="21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45" customFormat="1" ht="18" customHeight="1">
      <c r="A23" s="19"/>
      <c r="B23" s="20"/>
      <c r="C23" s="20">
        <v>4300</v>
      </c>
      <c r="D23" s="21"/>
      <c r="E23" s="21">
        <v>972</v>
      </c>
      <c r="F23" s="21">
        <v>972</v>
      </c>
      <c r="G23" s="21">
        <v>0</v>
      </c>
      <c r="H23" s="21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45" customFormat="1" ht="18" customHeight="1">
      <c r="A24" s="19"/>
      <c r="B24" s="20"/>
      <c r="C24" s="20">
        <v>4440</v>
      </c>
      <c r="D24" s="21"/>
      <c r="E24" s="21">
        <v>2734</v>
      </c>
      <c r="F24" s="21">
        <v>2734</v>
      </c>
      <c r="G24" s="21">
        <v>0</v>
      </c>
      <c r="H24" s="21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45" customFormat="1" ht="18" customHeight="1">
      <c r="A25" s="22">
        <v>751</v>
      </c>
      <c r="B25" s="23"/>
      <c r="C25" s="23"/>
      <c r="D25" s="24">
        <f>D26</f>
        <v>7080</v>
      </c>
      <c r="E25" s="24">
        <f>E26</f>
        <v>7080</v>
      </c>
      <c r="F25" s="24">
        <f>F26</f>
        <v>7080</v>
      </c>
      <c r="G25" s="24">
        <f>G26</f>
        <v>1292</v>
      </c>
      <c r="H25" s="24">
        <f>H26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45" customFormat="1" ht="18" customHeight="1">
      <c r="A26" s="19"/>
      <c r="B26" s="20">
        <v>75101</v>
      </c>
      <c r="C26" s="20"/>
      <c r="D26" s="21">
        <f>D27</f>
        <v>7080</v>
      </c>
      <c r="E26" s="21">
        <f>SUM(E28:E32)</f>
        <v>7080</v>
      </c>
      <c r="F26" s="21">
        <f>SUM(F28:F32)</f>
        <v>7080</v>
      </c>
      <c r="G26" s="21">
        <f>SUM(G28:G32)</f>
        <v>1292</v>
      </c>
      <c r="H26" s="21">
        <f>SUM(H28:H32)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45" customFormat="1" ht="18" customHeight="1">
      <c r="A27" s="19"/>
      <c r="B27" s="20"/>
      <c r="C27" s="20">
        <v>2010</v>
      </c>
      <c r="D27" s="21">
        <f>1350+5730</f>
        <v>7080</v>
      </c>
      <c r="E27" s="21"/>
      <c r="F27" s="21"/>
      <c r="G27" s="21"/>
      <c r="H27" s="2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45" customFormat="1" ht="18" customHeight="1">
      <c r="A28" s="19"/>
      <c r="B28" s="20"/>
      <c r="C28" s="20" t="s">
        <v>16</v>
      </c>
      <c r="D28" s="21"/>
      <c r="E28" s="21">
        <v>1080</v>
      </c>
      <c r="F28" s="21">
        <v>1080</v>
      </c>
      <c r="G28" s="21">
        <v>1080</v>
      </c>
      <c r="H28" s="21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45" customFormat="1" ht="18" customHeight="1">
      <c r="A29" s="19"/>
      <c r="B29" s="20"/>
      <c r="C29" s="20">
        <v>4110</v>
      </c>
      <c r="D29" s="21"/>
      <c r="E29" s="21">
        <v>185</v>
      </c>
      <c r="F29" s="21">
        <v>185</v>
      </c>
      <c r="G29" s="21">
        <v>185</v>
      </c>
      <c r="H29" s="21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45" customFormat="1" ht="18" customHeight="1">
      <c r="A30" s="19"/>
      <c r="B30" s="20"/>
      <c r="C30" s="20">
        <v>4120</v>
      </c>
      <c r="D30" s="21"/>
      <c r="E30" s="21">
        <v>27</v>
      </c>
      <c r="F30" s="21">
        <v>27</v>
      </c>
      <c r="G30" s="21">
        <v>27</v>
      </c>
      <c r="H30" s="21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45" customFormat="1" ht="18" customHeight="1">
      <c r="A31" s="19"/>
      <c r="B31" s="20"/>
      <c r="C31" s="20">
        <v>4210</v>
      </c>
      <c r="D31" s="21"/>
      <c r="E31" s="21">
        <v>5730</v>
      </c>
      <c r="F31" s="21">
        <v>5730</v>
      </c>
      <c r="G31" s="21">
        <v>0</v>
      </c>
      <c r="H31" s="21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45" customFormat="1" ht="18" customHeight="1">
      <c r="A32" s="19"/>
      <c r="B32" s="20"/>
      <c r="C32" s="20">
        <v>4300</v>
      </c>
      <c r="D32" s="21"/>
      <c r="E32" s="21">
        <v>58</v>
      </c>
      <c r="F32" s="21">
        <v>58</v>
      </c>
      <c r="G32" s="21">
        <v>0</v>
      </c>
      <c r="H32" s="21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45" customFormat="1" ht="12.75" customHeight="1" hidden="1">
      <c r="A33" s="19"/>
      <c r="B33" s="20"/>
      <c r="C33" s="20"/>
      <c r="D33" s="21"/>
      <c r="E33" s="21"/>
      <c r="F33" s="21"/>
      <c r="G33" s="21"/>
      <c r="H33" s="2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28" customFormat="1" ht="18" customHeight="1">
      <c r="A34" s="25">
        <v>852</v>
      </c>
      <c r="B34" s="26"/>
      <c r="C34" s="26"/>
      <c r="D34" s="24">
        <f>SUM(D35,D58,D51,D54,D62)</f>
        <v>4595063.93</v>
      </c>
      <c r="E34" s="24">
        <f>SUM(E35,E58,E51,E54,E62)</f>
        <v>4595063.93</v>
      </c>
      <c r="F34" s="24">
        <f>SUM(F35,F58,F51,F54,F62)</f>
        <v>4595063.93</v>
      </c>
      <c r="G34" s="24">
        <f>SUM(G35,G58,G51,G54,G62)</f>
        <v>284427</v>
      </c>
      <c r="H34" s="24">
        <f>SUM(H35,H58,H51,H54,H62)</f>
        <v>0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45" customFormat="1" ht="18" customHeight="1">
      <c r="A35" s="29"/>
      <c r="B35" s="20" t="s">
        <v>33</v>
      </c>
      <c r="C35" s="20"/>
      <c r="D35" s="21">
        <f>SUM(D36:D50)</f>
        <v>3101000</v>
      </c>
      <c r="E35" s="21">
        <f>SUM(E36:E50)</f>
        <v>3101000</v>
      </c>
      <c r="F35" s="21">
        <f>SUM(F36:F50)</f>
        <v>3101000</v>
      </c>
      <c r="G35" s="21">
        <f>SUM(G36:G50)</f>
        <v>250176</v>
      </c>
      <c r="H35" s="21">
        <f>SUM(H36:H50)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46" customFormat="1" ht="18" customHeight="1">
      <c r="A36" s="30"/>
      <c r="B36" s="31"/>
      <c r="C36" s="20">
        <v>2010</v>
      </c>
      <c r="D36" s="21">
        <v>3101000</v>
      </c>
      <c r="E36" s="21"/>
      <c r="F36" s="21"/>
      <c r="G36" s="21"/>
      <c r="H36" s="2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s="46" customFormat="1" ht="18" customHeight="1">
      <c r="A37" s="30"/>
      <c r="B37" s="31"/>
      <c r="C37" s="20">
        <v>3020</v>
      </c>
      <c r="D37" s="21"/>
      <c r="E37" s="21">
        <v>300</v>
      </c>
      <c r="F37" s="21">
        <v>300</v>
      </c>
      <c r="G37" s="21">
        <v>0</v>
      </c>
      <c r="H37" s="21">
        <v>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46" customFormat="1" ht="18" customHeight="1">
      <c r="A38" s="30"/>
      <c r="B38" s="31"/>
      <c r="C38" s="20">
        <v>3110</v>
      </c>
      <c r="D38" s="21"/>
      <c r="E38" s="21">
        <v>2840680</v>
      </c>
      <c r="F38" s="21">
        <v>2840680</v>
      </c>
      <c r="G38" s="21">
        <v>0</v>
      </c>
      <c r="H38" s="21">
        <v>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s="46" customFormat="1" ht="18" customHeight="1">
      <c r="A39" s="30"/>
      <c r="B39" s="31"/>
      <c r="C39" s="20" t="s">
        <v>16</v>
      </c>
      <c r="D39" s="21"/>
      <c r="E39" s="21">
        <v>64143</v>
      </c>
      <c r="F39" s="21">
        <v>64143</v>
      </c>
      <c r="G39" s="21">
        <v>64143</v>
      </c>
      <c r="H39" s="21">
        <v>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s="46" customFormat="1" ht="18" customHeight="1">
      <c r="A40" s="30"/>
      <c r="B40" s="31"/>
      <c r="C40" s="20" t="s">
        <v>34</v>
      </c>
      <c r="D40" s="21"/>
      <c r="E40" s="21">
        <v>4824</v>
      </c>
      <c r="F40" s="21">
        <v>4824</v>
      </c>
      <c r="G40" s="21">
        <v>4824</v>
      </c>
      <c r="H40" s="21"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s="46" customFormat="1" ht="18" customHeight="1">
      <c r="A41" s="30"/>
      <c r="B41" s="31"/>
      <c r="C41" s="20" t="s">
        <v>18</v>
      </c>
      <c r="D41" s="21"/>
      <c r="E41" s="21">
        <v>181136</v>
      </c>
      <c r="F41" s="21">
        <v>181136</v>
      </c>
      <c r="G41" s="21">
        <v>181136</v>
      </c>
      <c r="H41" s="21">
        <v>0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s="46" customFormat="1" ht="18" customHeight="1">
      <c r="A42" s="30"/>
      <c r="B42" s="31"/>
      <c r="C42" s="20" t="s">
        <v>19</v>
      </c>
      <c r="D42" s="21"/>
      <c r="E42" s="21">
        <v>73</v>
      </c>
      <c r="F42" s="21">
        <v>73</v>
      </c>
      <c r="G42" s="21">
        <v>73</v>
      </c>
      <c r="H42" s="21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s="46" customFormat="1" ht="18" customHeight="1" hidden="1">
      <c r="A43" s="30"/>
      <c r="B43" s="31"/>
      <c r="C43" s="20" t="s">
        <v>20</v>
      </c>
      <c r="D43" s="21"/>
      <c r="E43" s="21">
        <v>0</v>
      </c>
      <c r="F43" s="21">
        <v>0</v>
      </c>
      <c r="G43" s="21">
        <v>0</v>
      </c>
      <c r="H43" s="21">
        <v>0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s="46" customFormat="1" ht="18" customHeight="1" hidden="1">
      <c r="A44" s="30"/>
      <c r="B44" s="31"/>
      <c r="C44" s="20" t="s">
        <v>21</v>
      </c>
      <c r="D44" s="21"/>
      <c r="E44" s="21">
        <v>0</v>
      </c>
      <c r="F44" s="21">
        <v>0</v>
      </c>
      <c r="G44" s="21">
        <v>0</v>
      </c>
      <c r="H44" s="21"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s="46" customFormat="1" ht="18" customHeight="1">
      <c r="A45" s="30"/>
      <c r="B45" s="31"/>
      <c r="C45" s="20">
        <v>4210</v>
      </c>
      <c r="D45" s="21"/>
      <c r="E45" s="21">
        <v>2000</v>
      </c>
      <c r="F45" s="21">
        <v>2000</v>
      </c>
      <c r="G45" s="21">
        <v>0</v>
      </c>
      <c r="H45" s="21"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46" customFormat="1" ht="18" customHeight="1">
      <c r="A46" s="30"/>
      <c r="B46" s="31"/>
      <c r="C46" s="20">
        <v>4280</v>
      </c>
      <c r="D46" s="21"/>
      <c r="E46" s="21">
        <v>260</v>
      </c>
      <c r="F46" s="21">
        <v>260</v>
      </c>
      <c r="G46" s="21">
        <v>0</v>
      </c>
      <c r="H46" s="21"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46" customFormat="1" ht="18" customHeight="1">
      <c r="A47" s="30"/>
      <c r="B47" s="31"/>
      <c r="C47" s="20">
        <v>4300</v>
      </c>
      <c r="D47" s="21"/>
      <c r="E47" s="21">
        <v>3400</v>
      </c>
      <c r="F47" s="21">
        <v>3400</v>
      </c>
      <c r="G47" s="21">
        <v>0</v>
      </c>
      <c r="H47" s="21"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46" customFormat="1" ht="18" customHeight="1">
      <c r="A48" s="30"/>
      <c r="B48" s="31"/>
      <c r="C48" s="20">
        <v>4360</v>
      </c>
      <c r="D48" s="21"/>
      <c r="E48" s="21">
        <v>1469</v>
      </c>
      <c r="F48" s="21">
        <v>1469</v>
      </c>
      <c r="G48" s="21">
        <v>0</v>
      </c>
      <c r="H48" s="21">
        <v>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46" customFormat="1" ht="18" customHeight="1">
      <c r="A49" s="30"/>
      <c r="B49" s="31"/>
      <c r="C49" s="20">
        <v>4440</v>
      </c>
      <c r="D49" s="21"/>
      <c r="E49" s="21">
        <v>1915</v>
      </c>
      <c r="F49" s="21">
        <v>1915</v>
      </c>
      <c r="G49" s="21">
        <v>0</v>
      </c>
      <c r="H49" s="21">
        <v>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46" customFormat="1" ht="18" customHeight="1">
      <c r="A50" s="30"/>
      <c r="B50" s="31"/>
      <c r="C50" s="20">
        <v>4700</v>
      </c>
      <c r="D50" s="21"/>
      <c r="E50" s="21">
        <v>800</v>
      </c>
      <c r="F50" s="21">
        <v>800</v>
      </c>
      <c r="G50" s="21">
        <v>0</v>
      </c>
      <c r="H50" s="21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46" customFormat="1" ht="18" customHeight="1">
      <c r="A51" s="30"/>
      <c r="B51" s="33">
        <v>85213</v>
      </c>
      <c r="C51" s="20"/>
      <c r="D51" s="21">
        <f>D52+D53</f>
        <v>21600</v>
      </c>
      <c r="E51" s="21">
        <f>E52+E53</f>
        <v>21600</v>
      </c>
      <c r="F51" s="21">
        <f>F52+F53</f>
        <v>21600</v>
      </c>
      <c r="G51" s="21">
        <f>G52+G53</f>
        <v>0</v>
      </c>
      <c r="H51" s="21">
        <f>H52+H53</f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46" customFormat="1" ht="18" customHeight="1">
      <c r="A52" s="30"/>
      <c r="B52" s="31"/>
      <c r="C52" s="20">
        <v>2010</v>
      </c>
      <c r="D52" s="21">
        <v>21600</v>
      </c>
      <c r="E52" s="21"/>
      <c r="F52" s="21"/>
      <c r="G52" s="21"/>
      <c r="H52" s="2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46" customFormat="1" ht="18" customHeight="1">
      <c r="A53" s="30"/>
      <c r="B53" s="31"/>
      <c r="C53" s="20">
        <v>4130</v>
      </c>
      <c r="D53" s="21"/>
      <c r="E53" s="21">
        <v>21600</v>
      </c>
      <c r="F53" s="21">
        <v>21600</v>
      </c>
      <c r="G53" s="21">
        <v>0</v>
      </c>
      <c r="H53" s="21"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46" customFormat="1" ht="18" customHeight="1">
      <c r="A54" s="30"/>
      <c r="B54" s="33">
        <v>85215</v>
      </c>
      <c r="C54" s="20"/>
      <c r="D54" s="21">
        <f>D55+D56+D57</f>
        <v>1186.9299999999998</v>
      </c>
      <c r="E54" s="21">
        <f>E55+E56+E57</f>
        <v>1186.9299999999998</v>
      </c>
      <c r="F54" s="21">
        <f>F55+F56+F57</f>
        <v>1186.9299999999998</v>
      </c>
      <c r="G54" s="21">
        <f>G55+G56+G57</f>
        <v>0</v>
      </c>
      <c r="H54" s="21">
        <f>H55+H56+H57</f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46" customFormat="1" ht="18" customHeight="1">
      <c r="A55" s="30"/>
      <c r="B55" s="31"/>
      <c r="C55" s="20">
        <v>2010</v>
      </c>
      <c r="D55" s="21">
        <f>829.41+357.52</f>
        <v>1186.9299999999998</v>
      </c>
      <c r="E55" s="21"/>
      <c r="F55" s="21"/>
      <c r="G55" s="21"/>
      <c r="H55" s="2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46" customFormat="1" ht="18" customHeight="1">
      <c r="A56" s="30"/>
      <c r="B56" s="31"/>
      <c r="C56" s="20">
        <v>3110</v>
      </c>
      <c r="D56" s="21"/>
      <c r="E56" s="21">
        <f>813.15+350.51</f>
        <v>1163.6599999999999</v>
      </c>
      <c r="F56" s="21">
        <f>813.15+350.51</f>
        <v>1163.6599999999999</v>
      </c>
      <c r="G56" s="21">
        <v>0</v>
      </c>
      <c r="H56" s="21"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46" customFormat="1" ht="18" customHeight="1">
      <c r="A57" s="30"/>
      <c r="B57" s="31"/>
      <c r="C57" s="20">
        <v>4210</v>
      </c>
      <c r="D57" s="21"/>
      <c r="E57" s="21">
        <f>16.26+7.01</f>
        <v>23.270000000000003</v>
      </c>
      <c r="F57" s="21">
        <f>16.26+7.01</f>
        <v>23.270000000000003</v>
      </c>
      <c r="G57" s="21">
        <v>0</v>
      </c>
      <c r="H57" s="21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46" customFormat="1" ht="18" customHeight="1">
      <c r="A58" s="30"/>
      <c r="B58" s="33">
        <v>85228</v>
      </c>
      <c r="C58" s="20"/>
      <c r="D58" s="21">
        <f>D59+D60+D61</f>
        <v>9751</v>
      </c>
      <c r="E58" s="21">
        <f>E59+E60+E61</f>
        <v>9751</v>
      </c>
      <c r="F58" s="21">
        <f>F59+F60+F61</f>
        <v>9751</v>
      </c>
      <c r="G58" s="21">
        <f>G59+G60+G61</f>
        <v>9751</v>
      </c>
      <c r="H58" s="21">
        <f>H59+H60+H61</f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46" customFormat="1" ht="18" customHeight="1">
      <c r="A59" s="30"/>
      <c r="B59" s="31"/>
      <c r="C59" s="20">
        <v>2010</v>
      </c>
      <c r="D59" s="21">
        <f>8000+1751</f>
        <v>9751</v>
      </c>
      <c r="E59" s="21"/>
      <c r="F59" s="21"/>
      <c r="G59" s="21"/>
      <c r="H59" s="2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46" customFormat="1" ht="18" customHeight="1">
      <c r="A60" s="30"/>
      <c r="B60" s="31"/>
      <c r="C60" s="20">
        <v>4110</v>
      </c>
      <c r="D60" s="21"/>
      <c r="E60" s="21">
        <v>500</v>
      </c>
      <c r="F60" s="21">
        <v>500</v>
      </c>
      <c r="G60" s="21">
        <v>500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46" customFormat="1" ht="18" customHeight="1">
      <c r="A61" s="30"/>
      <c r="B61" s="31"/>
      <c r="C61" s="20">
        <v>4170</v>
      </c>
      <c r="D61" s="21"/>
      <c r="E61" s="21">
        <f>7500+1751</f>
        <v>9251</v>
      </c>
      <c r="F61" s="21">
        <v>9251</v>
      </c>
      <c r="G61" s="21">
        <v>9251</v>
      </c>
      <c r="H61" s="21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8" s="32" customFormat="1" ht="18" customHeight="1">
      <c r="A62" s="30"/>
      <c r="B62" s="33">
        <v>85295</v>
      </c>
      <c r="C62" s="20"/>
      <c r="D62" s="34">
        <f>D63</f>
        <v>1461526</v>
      </c>
      <c r="E62" s="34">
        <f>SUM(E64:E72)</f>
        <v>1461526</v>
      </c>
      <c r="F62" s="34">
        <f>SUM(F64:F72)</f>
        <v>1461526</v>
      </c>
      <c r="G62" s="34">
        <f>SUM(G64:G72)</f>
        <v>24500</v>
      </c>
      <c r="H62" s="34">
        <f>SUM(H64:H72)</f>
        <v>0</v>
      </c>
    </row>
    <row r="63" spans="1:8" s="32" customFormat="1" ht="18" customHeight="1">
      <c r="A63" s="30"/>
      <c r="B63" s="31"/>
      <c r="C63" s="20">
        <v>2010</v>
      </c>
      <c r="D63" s="34">
        <v>1461526</v>
      </c>
      <c r="E63" s="34"/>
      <c r="F63" s="34"/>
      <c r="G63" s="34"/>
      <c r="H63" s="34"/>
    </row>
    <row r="64" spans="1:8" s="32" customFormat="1" ht="18" customHeight="1">
      <c r="A64" s="30"/>
      <c r="B64" s="31"/>
      <c r="C64" s="20">
        <v>3110</v>
      </c>
      <c r="D64" s="34"/>
      <c r="E64" s="34">
        <v>1432869</v>
      </c>
      <c r="F64" s="34">
        <v>1432869</v>
      </c>
      <c r="G64" s="34">
        <v>0</v>
      </c>
      <c r="H64" s="34">
        <v>0</v>
      </c>
    </row>
    <row r="65" spans="1:8" s="32" customFormat="1" ht="18" customHeight="1">
      <c r="A65" s="30"/>
      <c r="B65" s="31"/>
      <c r="C65" s="20">
        <v>4010</v>
      </c>
      <c r="D65" s="34"/>
      <c r="E65" s="34">
        <v>19638</v>
      </c>
      <c r="F65" s="34">
        <v>19638</v>
      </c>
      <c r="G65" s="34">
        <v>19638</v>
      </c>
      <c r="H65" s="34">
        <v>0</v>
      </c>
    </row>
    <row r="66" spans="1:8" s="32" customFormat="1" ht="18" customHeight="1">
      <c r="A66" s="30"/>
      <c r="B66" s="31"/>
      <c r="C66" s="20">
        <v>4110</v>
      </c>
      <c r="D66" s="34"/>
      <c r="E66" s="34">
        <v>3562</v>
      </c>
      <c r="F66" s="34">
        <v>3562</v>
      </c>
      <c r="G66" s="34">
        <v>3562</v>
      </c>
      <c r="H66" s="34">
        <v>0</v>
      </c>
    </row>
    <row r="67" spans="1:8" s="32" customFormat="1" ht="18" customHeight="1">
      <c r="A67" s="30"/>
      <c r="B67" s="31"/>
      <c r="C67" s="20">
        <v>4120</v>
      </c>
      <c r="D67" s="34"/>
      <c r="E67" s="34">
        <v>300</v>
      </c>
      <c r="F67" s="34">
        <v>300</v>
      </c>
      <c r="G67" s="34">
        <v>300</v>
      </c>
      <c r="H67" s="34">
        <v>0</v>
      </c>
    </row>
    <row r="68" spans="1:8" s="32" customFormat="1" ht="18" customHeight="1">
      <c r="A68" s="30"/>
      <c r="B68" s="31"/>
      <c r="C68" s="20">
        <v>4170</v>
      </c>
      <c r="D68" s="34"/>
      <c r="E68" s="34">
        <v>1000</v>
      </c>
      <c r="F68" s="34">
        <v>1000</v>
      </c>
      <c r="G68" s="34">
        <v>1000</v>
      </c>
      <c r="H68" s="34">
        <v>0</v>
      </c>
    </row>
    <row r="69" spans="1:8" s="32" customFormat="1" ht="18" customHeight="1">
      <c r="A69" s="30"/>
      <c r="B69" s="31"/>
      <c r="C69" s="20">
        <v>4210</v>
      </c>
      <c r="D69" s="34"/>
      <c r="E69" s="34">
        <v>2900</v>
      </c>
      <c r="F69" s="34">
        <v>2900</v>
      </c>
      <c r="G69" s="34">
        <v>0</v>
      </c>
      <c r="H69" s="34">
        <v>0</v>
      </c>
    </row>
    <row r="70" spans="1:8" s="32" customFormat="1" ht="18" customHeight="1">
      <c r="A70" s="30"/>
      <c r="B70" s="31"/>
      <c r="C70" s="20">
        <v>4300</v>
      </c>
      <c r="D70" s="34"/>
      <c r="E70" s="34">
        <v>500</v>
      </c>
      <c r="F70" s="34">
        <v>500</v>
      </c>
      <c r="G70" s="34">
        <v>0</v>
      </c>
      <c r="H70" s="34">
        <v>0</v>
      </c>
    </row>
    <row r="71" spans="1:8" s="32" customFormat="1" ht="18" customHeight="1">
      <c r="A71" s="30"/>
      <c r="B71" s="31"/>
      <c r="C71" s="20">
        <v>4360</v>
      </c>
      <c r="D71" s="34"/>
      <c r="E71" s="34">
        <v>300</v>
      </c>
      <c r="F71" s="34">
        <v>300</v>
      </c>
      <c r="G71" s="34">
        <v>0</v>
      </c>
      <c r="H71" s="34">
        <v>0</v>
      </c>
    </row>
    <row r="72" spans="1:8" s="32" customFormat="1" ht="18" customHeight="1">
      <c r="A72" s="30"/>
      <c r="B72" s="31"/>
      <c r="C72" s="20">
        <v>4440</v>
      </c>
      <c r="D72" s="34"/>
      <c r="E72" s="34">
        <v>457</v>
      </c>
      <c r="F72" s="34">
        <v>457</v>
      </c>
      <c r="G72" s="34">
        <v>0</v>
      </c>
      <c r="H72" s="34">
        <v>0</v>
      </c>
    </row>
    <row r="73" spans="1:8" ht="18" customHeight="1">
      <c r="A73" s="79" t="s">
        <v>35</v>
      </c>
      <c r="B73" s="79"/>
      <c r="C73" s="79"/>
      <c r="D73" s="35">
        <f>SUM(D7,D15,D25,D34)</f>
        <v>4722843.93</v>
      </c>
      <c r="E73" s="35">
        <f>SUM(E7,E15,E25,E34)</f>
        <v>4722843.93</v>
      </c>
      <c r="F73" s="35">
        <f>SUM(F7,F15,F25,F34)</f>
        <v>4722843.93</v>
      </c>
      <c r="G73" s="35">
        <f>SUM(G7,G15,G25,G34)</f>
        <v>402213</v>
      </c>
      <c r="H73" s="35">
        <f>SUM(H7,H15,H25,H34)</f>
        <v>0</v>
      </c>
    </row>
    <row r="74" spans="1:8" ht="15" customHeight="1">
      <c r="A74" s="36"/>
      <c r="B74" s="36"/>
      <c r="C74" s="36"/>
      <c r="D74" s="37"/>
      <c r="E74" s="37"/>
      <c r="F74" s="37"/>
      <c r="G74" s="37"/>
      <c r="H74" s="37"/>
    </row>
    <row r="75" spans="1:6" ht="11.25" customHeight="1">
      <c r="A75" s="6"/>
      <c r="B75" s="6"/>
      <c r="C75" s="6"/>
      <c r="D75" s="6"/>
      <c r="E75" s="6"/>
      <c r="F75" s="6"/>
    </row>
    <row r="76" spans="1:6" ht="15.75">
      <c r="A76" s="38" t="s">
        <v>50</v>
      </c>
      <c r="B76" s="39"/>
      <c r="C76" s="39"/>
      <c r="D76" s="39"/>
      <c r="E76" s="39"/>
      <c r="F76" s="39"/>
    </row>
    <row r="77" spans="1:6" ht="15.75">
      <c r="A77" s="38"/>
      <c r="B77" s="39"/>
      <c r="C77" s="39"/>
      <c r="D77" s="44" t="s">
        <v>49</v>
      </c>
      <c r="E77" s="44" t="s">
        <v>51</v>
      </c>
      <c r="F77" s="39"/>
    </row>
    <row r="78" spans="1:6" ht="15.75">
      <c r="A78" s="38"/>
      <c r="B78" s="39"/>
      <c r="C78" s="39"/>
      <c r="D78" s="39"/>
      <c r="E78" s="39"/>
      <c r="F78" s="39"/>
    </row>
    <row r="79" spans="1:6" ht="30" customHeight="1">
      <c r="A79" s="40" t="s">
        <v>0</v>
      </c>
      <c r="B79" s="40" t="s">
        <v>36</v>
      </c>
      <c r="C79" s="40" t="s">
        <v>37</v>
      </c>
      <c r="D79" s="40" t="s">
        <v>38</v>
      </c>
      <c r="E79" s="80" t="s">
        <v>39</v>
      </c>
      <c r="F79" s="80"/>
    </row>
    <row r="80" spans="1:6" ht="18" customHeight="1">
      <c r="A80" s="41">
        <v>750</v>
      </c>
      <c r="B80" s="41">
        <v>75011</v>
      </c>
      <c r="C80" s="41" t="s">
        <v>40</v>
      </c>
      <c r="D80" s="46">
        <v>300</v>
      </c>
      <c r="E80" s="81">
        <v>15</v>
      </c>
      <c r="F80" s="81"/>
    </row>
    <row r="81" spans="1:6" ht="18" customHeight="1">
      <c r="A81" s="41">
        <v>852</v>
      </c>
      <c r="B81" s="41">
        <v>85212</v>
      </c>
      <c r="C81" s="42" t="s">
        <v>41</v>
      </c>
      <c r="D81" s="46">
        <v>16000</v>
      </c>
      <c r="E81" s="82">
        <v>6400</v>
      </c>
      <c r="F81" s="83"/>
    </row>
    <row r="82" spans="1:6" ht="20.25" customHeight="1">
      <c r="A82" s="41">
        <v>852</v>
      </c>
      <c r="B82" s="41">
        <v>85228</v>
      </c>
      <c r="C82" s="42" t="s">
        <v>42</v>
      </c>
      <c r="D82" s="46">
        <v>1600</v>
      </c>
      <c r="E82" s="84">
        <v>80</v>
      </c>
      <c r="F82" s="84"/>
    </row>
  </sheetData>
  <sheetProtection/>
  <mergeCells count="14">
    <mergeCell ref="E80:F80"/>
    <mergeCell ref="E81:F81"/>
    <mergeCell ref="E82:F82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3:C73"/>
    <mergeCell ref="E79:F79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&amp;R&amp;"-,Pogrubiony"Załącznik Nr 3&amp;"-,Standardowy" do Zarządzenia Nr 110/2016
Burmistrza Miasta Radziejów z dnia 19 kwietnia 2016 roku
w sprawie zmian w budżecie Miasta Radziejów na 2016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2016-04-19T11:52:36Z</cp:lastPrinted>
  <dcterms:created xsi:type="dcterms:W3CDTF">2015-05-05T08:00:22Z</dcterms:created>
  <dcterms:modified xsi:type="dcterms:W3CDTF">2016-04-19T13:23:36Z</dcterms:modified>
  <cp:category/>
  <cp:version/>
  <cp:contentType/>
  <cp:contentStatus/>
</cp:coreProperties>
</file>